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https://institutcerda-my.sharepoint.com/personal/mharo_icerda_org/Documents/Documents/compartit/Eines esdeveniments sostenibles - CCB/Calculadora/Anglès/"/>
    </mc:Choice>
  </mc:AlternateContent>
  <xr:revisionPtr revIDLastSave="146" documentId="10_ncr:20000_{10F67E86-CFB1-4BE0-A04A-E928241B683C}" xr6:coauthVersionLast="47" xr6:coauthVersionMax="47" xr10:uidLastSave="{7F8EB316-093B-4C4A-A94C-7E3F26BF0C8F}"/>
  <bookViews>
    <workbookView xWindow="-120" yWindow="-120" windowWidth="29040" windowHeight="15720" tabRatio="439" activeTab="1" xr2:uid="{00000000-000D-0000-FFFF-FFFF00000000}"/>
  </bookViews>
  <sheets>
    <sheet name="Introduction" sheetId="8" r:id="rId1"/>
    <sheet name="Event Data" sheetId="1" r:id="rId2"/>
    <sheet name="Results report" sheetId="3" r:id="rId3"/>
    <sheet name="Mobilitat" sheetId="4" state="hidden" r:id="rId4"/>
    <sheet name="Energia instal·lacions" sheetId="5" state="hidden" r:id="rId5"/>
    <sheet name="Materials-Residus" sheetId="6" state="hidden" r:id="rId6"/>
    <sheet name="Alimentació" sheetId="7" state="hidden" r:id="rId7"/>
    <sheet name="_56F9DC9755BA473782653E2940F9" sheetId="2" state="veryHidden" r:id="rId8"/>
  </sheets>
  <definedNames>
    <definedName name="_56F9DC9755BA473782653E2940F9FormId">"3CeUOw7TvEOMBv9yU2dv7AXUCdap0bNNi8NjYLftGFJUNUZTVlM0UUVZWEVKNzBXUEE5Q0ZDMUNQOS4u"</definedName>
    <definedName name="_56F9DC9755BA473782653E2940F9ResponseSheet">"Form1"</definedName>
    <definedName name="_56F9DC9755BA473782653E2940F9SourceDocId">"{99d67af6-ef02-42cf-9059-99405f464d7c}"</definedName>
    <definedName name="Ambiental__canvi_climàtic" localSheetId="2">'Results report'!$B$22:$C$42</definedName>
    <definedName name="_xlnm.Print_Area" localSheetId="1">'Event Data'!$A$1:$F$230</definedName>
    <definedName name="_xlnm.Print_Area" localSheetId="0">Introduction!$A$1:$B$16</definedName>
    <definedName name="_xlnm.Print_Area" localSheetId="2">'Results report'!$A$1:$M$165</definedName>
    <definedName name="Capítol_1_Sostenibilitat_ambiental" localSheetId="1">'Event Data'!$A$18:$E$18</definedName>
    <definedName name="Capítol_2_Sostenibilitat_social" localSheetId="1">'Event Data'!$A$115:$E$115</definedName>
    <definedName name="Capítol_3_Sostenibilitat_Econòmica" localSheetId="1">'Event Data'!$A$189:$E$189</definedName>
    <definedName name="Com_funciona_l_eina?" localSheetId="0">Introduction!$A$12:$B$13</definedName>
    <definedName name="Com_puc_compensar_les_emissions?" localSheetId="2">'Results report'!$A$15:$A$18</definedName>
    <definedName name="Descripció_de_l_eina" localSheetId="0">Introduction!$A$8:$B$10</definedName>
    <definedName name="Econòmica__diversificació_del_teixit_econòmic_i_inclusió_d_empreses_d_incersió" localSheetId="2">'Results report'!$B$132:$C$141</definedName>
    <definedName name="Econòmica__estimulació_economia_local" localSheetId="2">'Results report'!$B$124:$C$128</definedName>
    <definedName name="Econòmica__retribució" localSheetId="2">'Results report'!$B$145:$C$164</definedName>
    <definedName name="Índex_Entrada_Dades">'Event Data'!$A$2:$B$16</definedName>
    <definedName name="Índex_Informe_Resultats">'Results report'!$A$2:$A$11</definedName>
    <definedName name="Índex_introducció">Introduction!$A$2:$A$6</definedName>
    <definedName name="Navegació" localSheetId="0">Introduction!$A$15:$B$16</definedName>
    <definedName name="Nom_i_data_de_l_esdeveniment" localSheetId="1">'Event Data'!$B$227:$E$227</definedName>
    <definedName name="Secció_1.1_Mobilitat" localSheetId="1">'Event Data'!$A$19:$E$19</definedName>
    <definedName name="Secció_1.2_Energie_Instal·lacions" localSheetId="1">'Event Data'!$A$61:$E$61</definedName>
    <definedName name="Secció_1.3_Materials" localSheetId="1">'Event Data'!$A$79:$E$79</definedName>
    <definedName name="Secció_1.4_Alimentació" localSheetId="1">'Event Data'!$A$93:$E$93</definedName>
    <definedName name="Secció_2.1_Igualtat_Gènere" localSheetId="1">'Event Data'!$A$116:$E$116</definedName>
    <definedName name="Secció_2.2_Inclusió_Origen" localSheetId="1">'Event Data'!$A$159:$E$159</definedName>
    <definedName name="Secció_2.3_Inclusió_Persones_Discapacitat" localSheetId="1">'Event Data'!$A$173:$E$173</definedName>
    <definedName name="Secció_3.1_Empreses_Locals" localSheetId="1">'Event Data'!$A$190:$E$190</definedName>
    <definedName name="Secció_3.2_Retribució_Justa" localSheetId="1">'Event Data'!$A$209:$E$209</definedName>
    <definedName name="Social__discapacitat" localSheetId="2">'Results report'!$B$108:$C$120</definedName>
    <definedName name="Social__gènere" localSheetId="2">'Results report'!$B$48:$C$91</definedName>
    <definedName name="Social__inclusió_d_origen_i_procedència" localSheetId="2">'Results report'!$B$95:$C$104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4" i="1" l="1"/>
  <c r="E177" i="1"/>
  <c r="E136" i="1"/>
  <c r="E154" i="1" l="1"/>
  <c r="E147" i="1"/>
  <c r="E143" i="1"/>
  <c r="E132" i="1"/>
  <c r="E128" i="1"/>
  <c r="E124" i="1"/>
  <c r="E120" i="1"/>
  <c r="D22" i="6" l="1"/>
  <c r="E22" i="6" s="1"/>
  <c r="E24" i="6" s="1"/>
  <c r="C38" i="3" s="1"/>
  <c r="D14" i="5"/>
  <c r="E14" i="5" s="1"/>
  <c r="D15" i="5"/>
  <c r="E15" i="5" s="1"/>
  <c r="D16" i="5"/>
  <c r="E16" i="5" s="1"/>
  <c r="D17" i="5"/>
  <c r="E17" i="5" s="1"/>
  <c r="D18" i="5"/>
  <c r="E18" i="5" s="1"/>
  <c r="D13" i="5"/>
  <c r="E13" i="5" s="1"/>
  <c r="D15" i="7"/>
  <c r="E15" i="7" s="1"/>
  <c r="D16" i="7"/>
  <c r="E16" i="7" s="1"/>
  <c r="D17" i="7"/>
  <c r="E17" i="7" s="1"/>
  <c r="D18" i="7"/>
  <c r="E18" i="7" s="1"/>
  <c r="D19" i="7"/>
  <c r="E19" i="7" s="1"/>
  <c r="D20" i="7"/>
  <c r="E20" i="7" s="1"/>
  <c r="D21" i="7"/>
  <c r="E21" i="7" s="1"/>
  <c r="D22" i="7"/>
  <c r="E22" i="7" s="1"/>
  <c r="D23" i="7"/>
  <c r="E23" i="7" s="1"/>
  <c r="D24" i="7"/>
  <c r="E24" i="7" s="1"/>
  <c r="D25" i="7"/>
  <c r="E25" i="7" s="1"/>
  <c r="D14" i="7"/>
  <c r="E14" i="7" s="1"/>
  <c r="F25" i="7"/>
  <c r="D8" i="7"/>
  <c r="E8" i="7" s="1"/>
  <c r="D7" i="7"/>
  <c r="E7" i="7" s="1"/>
  <c r="D6" i="7"/>
  <c r="E6" i="7" s="1"/>
  <c r="D5" i="7"/>
  <c r="E5" i="7" s="1"/>
  <c r="D4" i="7"/>
  <c r="E4" i="7" s="1"/>
  <c r="D16" i="6"/>
  <c r="E16" i="6" s="1"/>
  <c r="D15" i="6"/>
  <c r="E15" i="6" s="1"/>
  <c r="D14" i="6"/>
  <c r="E14" i="6" s="1"/>
  <c r="D13" i="6"/>
  <c r="E13" i="6" s="1"/>
  <c r="D12" i="6"/>
  <c r="E12" i="6" s="1"/>
  <c r="F6" i="6"/>
  <c r="D6" i="6"/>
  <c r="D5" i="6"/>
  <c r="E5" i="6" s="1"/>
  <c r="D4" i="6"/>
  <c r="E4" i="6" s="1"/>
  <c r="D7" i="5"/>
  <c r="E7" i="5" s="1"/>
  <c r="D6" i="5"/>
  <c r="E6" i="5" s="1"/>
  <c r="D5" i="5"/>
  <c r="E5" i="5" s="1"/>
  <c r="D4" i="5"/>
  <c r="E4" i="5" s="1"/>
  <c r="E40" i="4"/>
  <c r="F39" i="4"/>
  <c r="D39" i="4"/>
  <c r="F33" i="4"/>
  <c r="D33" i="4"/>
  <c r="E33" i="4" s="1"/>
  <c r="F32" i="4"/>
  <c r="D32" i="4"/>
  <c r="E32" i="4" s="1"/>
  <c r="F31" i="4"/>
  <c r="D31" i="4"/>
  <c r="E31" i="4" s="1"/>
  <c r="F30" i="4"/>
  <c r="D30" i="4"/>
  <c r="F29" i="4"/>
  <c r="D29" i="4"/>
  <c r="E29" i="4" s="1"/>
  <c r="F28" i="4"/>
  <c r="D28" i="4"/>
  <c r="F27" i="4"/>
  <c r="D27" i="4"/>
  <c r="E27" i="4" s="1"/>
  <c r="F26" i="4"/>
  <c r="D26" i="4"/>
  <c r="F25" i="4"/>
  <c r="D25" i="4"/>
  <c r="E25" i="4" s="1"/>
  <c r="F24" i="4"/>
  <c r="D24" i="4"/>
  <c r="E24" i="4" s="1"/>
  <c r="F23" i="4"/>
  <c r="D23" i="4"/>
  <c r="E23" i="4" s="1"/>
  <c r="F22" i="4"/>
  <c r="D22" i="4"/>
  <c r="F21" i="4"/>
  <c r="D21" i="4"/>
  <c r="E21" i="4" s="1"/>
  <c r="F20" i="4"/>
  <c r="D20" i="4"/>
  <c r="F19" i="4"/>
  <c r="D19" i="4"/>
  <c r="D18" i="4"/>
  <c r="E18" i="4" s="1"/>
  <c r="D17" i="4"/>
  <c r="E17" i="4" s="1"/>
  <c r="F16" i="4"/>
  <c r="D16" i="4"/>
  <c r="E16" i="4" s="1"/>
  <c r="F15" i="4"/>
  <c r="D15" i="4"/>
  <c r="E15" i="4" s="1"/>
  <c r="D14" i="4"/>
  <c r="D13" i="4"/>
  <c r="D12" i="4"/>
  <c r="F11" i="4"/>
  <c r="D11" i="4"/>
  <c r="E11" i="4" s="1"/>
  <c r="F10" i="4"/>
  <c r="F14" i="4" s="1"/>
  <c r="D10" i="4"/>
  <c r="F9" i="4"/>
  <c r="F13" i="4" s="1"/>
  <c r="D9" i="4"/>
  <c r="E9" i="4" s="1"/>
  <c r="F8" i="4"/>
  <c r="F12" i="4" s="1"/>
  <c r="D8" i="4"/>
  <c r="E8" i="4" s="1"/>
  <c r="D7" i="4"/>
  <c r="E7" i="4" s="1"/>
  <c r="D6" i="4"/>
  <c r="E6" i="4" s="1"/>
  <c r="D5" i="4"/>
  <c r="E5" i="4" s="1"/>
  <c r="D4" i="4"/>
  <c r="E4" i="4" s="1"/>
  <c r="C163" i="3"/>
  <c r="C164" i="3" s="1"/>
  <c r="C159" i="3"/>
  <c r="C158" i="3"/>
  <c r="C157" i="3"/>
  <c r="C156" i="3"/>
  <c r="C155" i="3"/>
  <c r="C152" i="3"/>
  <c r="C151" i="3"/>
  <c r="C150" i="3"/>
  <c r="C149" i="3"/>
  <c r="C148" i="3"/>
  <c r="C147" i="3"/>
  <c r="C146" i="3"/>
  <c r="C141" i="3"/>
  <c r="C140" i="3"/>
  <c r="C137" i="3"/>
  <c r="C136" i="3"/>
  <c r="C135" i="3"/>
  <c r="C134" i="3"/>
  <c r="C133" i="3"/>
  <c r="C127" i="3"/>
  <c r="C128" i="3" s="1"/>
  <c r="C125" i="3"/>
  <c r="C126" i="3" s="1"/>
  <c r="C120" i="3"/>
  <c r="C119" i="3"/>
  <c r="C118" i="3"/>
  <c r="C116" i="3"/>
  <c r="C117" i="3" s="1"/>
  <c r="C113" i="3"/>
  <c r="C112" i="3"/>
  <c r="C111" i="3"/>
  <c r="C109" i="3"/>
  <c r="C110" i="3" s="1"/>
  <c r="C104" i="3"/>
  <c r="C103" i="3"/>
  <c r="C102" i="3"/>
  <c r="C98" i="3"/>
  <c r="C97" i="3"/>
  <c r="C96" i="3"/>
  <c r="C91" i="3"/>
  <c r="C90" i="3"/>
  <c r="C89" i="3"/>
  <c r="C86" i="3"/>
  <c r="C85" i="3"/>
  <c r="C84" i="3"/>
  <c r="C81" i="3"/>
  <c r="C80" i="3"/>
  <c r="C79" i="3"/>
  <c r="C76" i="3"/>
  <c r="C75" i="3"/>
  <c r="C74" i="3"/>
  <c r="C71" i="3"/>
  <c r="C70" i="3"/>
  <c r="C69" i="3"/>
  <c r="C66" i="3"/>
  <c r="C65" i="3"/>
  <c r="C64" i="3"/>
  <c r="C61" i="3"/>
  <c r="C60" i="3"/>
  <c r="C59" i="3"/>
  <c r="C56" i="3"/>
  <c r="C55" i="3"/>
  <c r="C54" i="3"/>
  <c r="C51" i="3"/>
  <c r="C50" i="3"/>
  <c r="C49" i="3"/>
  <c r="D13" i="3"/>
  <c r="A13" i="3"/>
  <c r="E20" i="5" l="1"/>
  <c r="C31" i="3"/>
  <c r="E22" i="4"/>
  <c r="E12" i="4"/>
  <c r="E14" i="4"/>
  <c r="E26" i="4"/>
  <c r="E30" i="4"/>
  <c r="E10" i="4"/>
  <c r="E19" i="4"/>
  <c r="E39" i="4"/>
  <c r="E42" i="4" s="1"/>
  <c r="C27" i="3" s="1"/>
  <c r="C33" i="3"/>
  <c r="E9" i="5"/>
  <c r="C30" i="3"/>
  <c r="E13" i="4"/>
  <c r="E27" i="7"/>
  <c r="C42" i="3" s="1"/>
  <c r="E6" i="6"/>
  <c r="E8" i="6" s="1"/>
  <c r="E10" i="7"/>
  <c r="E20" i="4"/>
  <c r="E18" i="6"/>
  <c r="C37" i="3" s="1"/>
  <c r="E28" i="4"/>
  <c r="H1" i="5" l="1"/>
  <c r="C29" i="3" s="1"/>
  <c r="E35" i="4"/>
  <c r="C26" i="3" s="1"/>
  <c r="H1" i="6"/>
  <c r="C35" i="3" s="1"/>
  <c r="C36" i="3"/>
  <c r="C41" i="3"/>
  <c r="H1" i="7"/>
  <c r="C40" i="3" s="1"/>
  <c r="H1" i="4" l="1"/>
  <c r="C25" i="3" s="1"/>
  <c r="C2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Bajet Mestre, Cristina</author>
  </authors>
  <commentList>
    <comment ref="C24" authorId="0" shapeId="0" xr:uid="{00000000-0006-0000-0100-000001000000}">
      <text>
        <r>
          <rPr>
            <sz val="11"/>
            <color rgb="FF000000"/>
            <rFont val="Tahoma"/>
            <family val="2"/>
          </rPr>
          <t xml:space="preserve">Flights between Spanish airports.
</t>
        </r>
      </text>
    </comment>
    <comment ref="D24" authorId="0" shapeId="0" xr:uid="{00000000-0006-0000-0100-000002000000}">
      <text>
        <r>
          <rPr>
            <b/>
            <sz val="11"/>
            <color rgb="FF000000"/>
            <rFont val="Tahoma"/>
            <family val="2"/>
          </rPr>
          <t xml:space="preserve">Note:
</t>
        </r>
        <r>
          <rPr>
            <sz val="11"/>
            <color rgb="FF000000"/>
            <rFont val="Tahoma"/>
            <family val="2"/>
          </rPr>
          <t>The following tool can be used to find out the distance in kilometres: 
https://www.icao.int/environmental-protection/Carbonoffset/Pages/default.aspx
For convenience, you can use the distance for land transport (car) from Google Maps.</t>
        </r>
      </text>
    </comment>
    <comment ref="C25" authorId="0" shapeId="0" xr:uid="{00000000-0006-0000-0100-000003000000}">
      <text>
        <r>
          <rPr>
            <sz val="11"/>
            <color rgb="FF000000"/>
            <rFont val="Tahoma"/>
            <family val="2"/>
          </rPr>
          <t>Flights from a Spanish airport to a European airport.</t>
        </r>
      </text>
    </comment>
    <comment ref="D25" authorId="0" shapeId="0" xr:uid="{00000000-0006-0000-0100-000004000000}">
      <text>
        <r>
          <rPr>
            <b/>
            <sz val="11"/>
            <rFont val="Tahoma"/>
            <family val="2"/>
          </rPr>
          <t xml:space="preserve">Note:
</t>
        </r>
        <r>
          <rPr>
            <sz val="11"/>
            <color indexed="81"/>
            <rFont val="Tahoma"/>
            <family val="2"/>
          </rPr>
          <t xml:space="preserve">The following tool can be used to find out the air distance in kilometres:
https://www.icao.int/environmental-protection/Carbonoffset/Pages/default.aspx
For convenience, you can use the distance for land transport (car) from Google Maps. </t>
        </r>
      </text>
    </comment>
    <comment ref="C26" authorId="0" shapeId="0" xr:uid="{00000000-0006-0000-0100-000005000000}">
      <text>
        <r>
          <rPr>
            <sz val="11"/>
            <rFont val="Tahoma"/>
            <family val="2"/>
          </rPr>
          <t>Flights from a Spanish airport to a Non-European airport.</t>
        </r>
      </text>
    </comment>
    <comment ref="D26" authorId="0" shapeId="0" xr:uid="{00000000-0006-0000-0100-000006000000}">
      <text>
        <r>
          <rPr>
            <b/>
            <sz val="11"/>
            <rFont val="Tahoma"/>
            <family val="2"/>
          </rPr>
          <t xml:space="preserve">Note:
</t>
        </r>
        <r>
          <rPr>
            <sz val="11"/>
            <color indexed="81"/>
            <rFont val="Tahoma"/>
            <family val="2"/>
          </rPr>
          <t xml:space="preserve">The following tool can be used to find out the air distance in kilometres:
https://www.icao.int/environmental-protection/Carbonoffset/Pages/default.aspx
For convenience, you can use the distance for land transport (car) from Google Maps. </t>
        </r>
      </text>
    </comment>
    <comment ref="C27" authorId="0" shapeId="0" xr:uid="{00000000-0006-0000-0100-000007000000}">
      <text>
        <r>
          <rPr>
            <sz val="11"/>
            <color rgb="FF000000"/>
            <rFont val="Tahoma"/>
            <family val="2"/>
          </rPr>
          <t>Inter-airport flights not departing from nor landing at Spanish airports.</t>
        </r>
      </text>
    </comment>
    <comment ref="D27" authorId="0" shapeId="0" xr:uid="{00000000-0006-0000-0100-000008000000}">
      <text>
        <r>
          <rPr>
            <b/>
            <sz val="11"/>
            <rFont val="Tahoma"/>
            <family val="2"/>
          </rPr>
          <t xml:space="preserve">Note:
</t>
        </r>
        <r>
          <rPr>
            <sz val="11"/>
            <color indexed="81"/>
            <rFont val="Tahoma"/>
            <family val="2"/>
          </rPr>
          <t xml:space="preserve">The following tool can be used to find out the air distance in kilometres:
https://www.icao.int/environmental-protection/Carbonoffset/Pages/default.aspx
For convenience, you can use the distance for land transport (car) from Google Maps. 
</t>
        </r>
      </text>
    </comment>
    <comment ref="C32" authorId="0" shapeId="0" xr:uid="{00000000-0006-0000-0100-000009000000}">
      <text>
        <r>
          <rPr>
            <sz val="11"/>
            <rFont val="Tahoma"/>
            <family val="2"/>
          </rPr>
          <t>It equates to the double occupancy factor.</t>
        </r>
      </text>
    </comment>
    <comment ref="C33" authorId="0" shapeId="0" xr:uid="{00000000-0006-0000-0100-00000A000000}">
      <text>
        <r>
          <rPr>
            <sz val="11"/>
            <rFont val="Tahoma"/>
            <family val="2"/>
          </rPr>
          <t>It equates to the double occupancy factor.</t>
        </r>
      </text>
    </comment>
    <comment ref="C34" authorId="0" shapeId="0" xr:uid="{00000000-0006-0000-0100-00000B000000}">
      <text>
        <r>
          <rPr>
            <sz val="11"/>
            <rFont val="Tahoma"/>
            <family val="2"/>
          </rPr>
          <t>It equates to the double occupancy factor.</t>
        </r>
      </text>
    </comment>
    <comment ref="C35" authorId="0" shapeId="0" xr:uid="{00000000-0006-0000-0100-00000C000000}">
      <text>
        <r>
          <rPr>
            <sz val="11"/>
            <rFont val="Tahoma"/>
            <family val="2"/>
          </rPr>
          <t>It equates to the double occupancy factor.</t>
        </r>
      </text>
    </comment>
    <comment ref="B58" authorId="0" shapeId="0" xr:uid="{00000000-0006-0000-0100-00000D000000}">
      <text>
        <r>
          <rPr>
            <sz val="11"/>
            <color rgb="FF000000"/>
            <rFont val="Tahoma"/>
            <family val="2"/>
          </rPr>
          <t>In future versions, it is planned to include other means/types of transport.</t>
        </r>
      </text>
    </comment>
    <comment ref="C66" authorId="0" shapeId="0" xr:uid="{00000000-0006-0000-0100-00000E000000}">
      <text>
        <r>
          <rPr>
            <sz val="11"/>
            <rFont val="Tahoma"/>
            <family val="2"/>
          </rPr>
          <t>To see if the electricity is accredited, please go to:
https://gdo.cnmc.es/CNE/informePdfPorCUPS.do
Please have your CUPS (Universal Supply Point Code) ready (you can find it on your electricity bill).</t>
        </r>
      </text>
    </comment>
    <comment ref="C206" authorId="0" shapeId="0" xr:uid="{00000000-0006-0000-0100-000010000000}">
      <text>
        <r>
          <rPr>
            <b/>
            <sz val="11"/>
            <rFont val="Tahoma"/>
            <family val="2"/>
          </rPr>
          <t>Special work centres:</t>
        </r>
        <r>
          <rPr>
            <sz val="11"/>
            <color indexed="81"/>
            <rFont val="Tahoma"/>
            <family val="2"/>
          </rPr>
          <t xml:space="preserve"> companies that ensure paid work for people with functional diversity and guarantee their integration into the labour market. The objective of these centres is productive—like that of any other company—but their mission is social.
More information at: https://treball.gencat.cat/ca/ambits/insercio-laboral-rmi-i-discapacitat/discapacitat/CET/</t>
        </r>
      </text>
    </comment>
    <comment ref="C207" authorId="0" shapeId="0" xr:uid="{00000000-0006-0000-0100-000011000000}">
      <text>
        <r>
          <rPr>
            <b/>
            <sz val="11"/>
            <rFont val="Tahoma"/>
            <family val="2"/>
          </rPr>
          <t xml:space="preserve">Insertion company: </t>
        </r>
        <r>
          <rPr>
            <sz val="11"/>
            <color indexed="81"/>
            <rFont val="Tahoma"/>
            <family val="2"/>
          </rPr>
          <t>an entity that carries out any economic activity that involves the production of goods or the provision of services. Its main purpose is the social and professional integration of people in a situation or at serious risk of social exclusion.
More information at: https://treball.gencat.cat/ca/ambits/insercio-laboral-rmi-i-discapacitat/empreses-insercio/</t>
        </r>
      </text>
    </comment>
    <comment ref="C213" authorId="0" shapeId="0" xr:uid="{00000000-0006-0000-0100-000013000000}">
      <text>
        <r>
          <rPr>
            <b/>
            <sz val="11"/>
            <rFont val="Tahoma"/>
            <family val="2"/>
          </rPr>
          <t xml:space="preserve">Remuneration audit: </t>
        </r>
        <r>
          <rPr>
            <sz val="11"/>
            <color indexed="81"/>
            <rFont val="Tahoma"/>
            <family val="2"/>
          </rPr>
          <t>a process of reviewing and evaluating the compensation and remuneration systems in use in a company or organization. The objective is to ensure that remuneration and compensation systems are properly designed, implemented and administered in a fair and equitable manner. The audit may include the review of base salary policies, benefits, incentives and other forms of remuneration, as well as the identification of possible inequities in the organization’s pay structure. The audit findings are used to suggest improvements to compensation and remuneration systems, to ensure fair and equitable remuneration for all employees in the organization.</t>
        </r>
      </text>
    </comment>
    <comment ref="C221" authorId="0" shapeId="0" xr:uid="{00000000-0006-0000-0100-000014000000}">
      <text>
        <r>
          <rPr>
            <sz val="11"/>
            <color rgb="FF000000"/>
            <rFont val="Tahoma"/>
            <family val="2"/>
          </rPr>
          <t xml:space="preserve">A </t>
        </r>
        <r>
          <rPr>
            <b/>
            <sz val="11"/>
            <color rgb="FF000000"/>
            <rFont val="Tahoma"/>
            <family val="2"/>
          </rPr>
          <t>salary ratio</t>
        </r>
        <r>
          <rPr>
            <sz val="11"/>
            <color rgb="FF000000"/>
            <rFont val="Tahoma"/>
            <family val="2"/>
          </rPr>
          <t xml:space="preserve"> of 1:6 means that the highest earner is paid at most 6 times more than the lowest earner. In a company with a salary ratio of 1:1 all employees are paid the same.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Bajet Mestre, Cristina</author>
  </authors>
  <commentList>
    <comment ref="B155" authorId="0" shapeId="0" xr:uid="{00000000-0006-0000-0200-000001000000}">
      <text>
        <r>
          <rPr>
            <sz val="11"/>
            <rFont val="Tahoma"/>
            <family val="2"/>
          </rPr>
          <t xml:space="preserve">A salary ratio of 1:6 means that the highest earner is paid at most 6 times more than the lowest earner. In a company with a salary ratio of 1:1 all employees are paid the same.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Bajet Mestre, Cristina</author>
    <author>Hidalgo Güemes, Marta</author>
  </authors>
  <commentList>
    <comment ref="C4" authorId="0" shapeId="0" xr:uid="{00000000-0006-0000-0300-000001000000}">
      <text>
        <r>
          <rPr>
            <b/>
            <sz val="11"/>
            <rFont val="Tahoma"/>
            <family val="2"/>
          </rPr>
          <t xml:space="preserve">Nota:
</t>
        </r>
        <r>
          <rPr>
            <sz val="11"/>
            <rFont val="Tahoma"/>
            <family val="2"/>
          </rPr>
          <t>Per saber els Km de distància es pot utilitzar la següent eina:</t>
        </r>
        <r>
          <rPr>
            <sz val="11"/>
            <rFont val="Tahoma"/>
            <family val="2"/>
          </rPr>
          <t xml:space="preserve">
https://www.icao.int/environmental-protection/Carbonoffset/Pages/default.aspx
Per una simplificació, es pot utilitzar la distància per transport terrestre (cotxe) de Google Maps</t>
        </r>
      </text>
    </comment>
    <comment ref="F4" authorId="1" shapeId="0" xr:uid="{00000000-0006-0000-0300-000002000000}">
      <text>
        <r>
          <rPr>
            <b/>
            <sz val="9"/>
            <rFont val="Tahoma"/>
            <family val="2"/>
          </rPr>
          <t>No inclou l'efecte radiatiu (FR)</t>
        </r>
        <r>
          <rPr>
            <sz val="9"/>
            <rFont val="Tahoma"/>
            <family val="2"/>
          </rPr>
          <t xml:space="preserve">
</t>
        </r>
      </text>
    </comment>
    <comment ref="C5" authorId="0" shapeId="0" xr:uid="{00000000-0006-0000-0300-000003000000}">
      <text>
        <r>
          <rPr>
            <b/>
            <sz val="11"/>
            <rFont val="Tahoma"/>
            <family val="2"/>
          </rPr>
          <t xml:space="preserve">Nota:
</t>
        </r>
        <r>
          <rPr>
            <sz val="11"/>
            <rFont val="Tahoma"/>
            <family val="2"/>
          </rPr>
          <t>Per saber els Km de distància aèria es pot utilitzar la següent eina:</t>
        </r>
        <r>
          <rPr>
            <sz val="11"/>
            <rFont val="Tahoma"/>
            <family val="2"/>
          </rPr>
          <t xml:space="preserve">
https://www.icao.int/environmental-protection/Carbonoffset/Pages/default.aspx
Per una simplificació, es pot utilitzar la distància per transport terrestre (cotxe) de Google Maps</t>
        </r>
      </text>
    </comment>
    <comment ref="F5" authorId="1" shapeId="0" xr:uid="{00000000-0006-0000-0300-000004000000}">
      <text>
        <r>
          <rPr>
            <b/>
            <sz val="9"/>
            <rFont val="Tahoma"/>
            <family val="2"/>
          </rPr>
          <t xml:space="preserve">No inclou l'efecte radiatiu (FR)
</t>
        </r>
      </text>
    </comment>
    <comment ref="C6" authorId="0" shapeId="0" xr:uid="{00000000-0006-0000-0300-000005000000}">
      <text>
        <r>
          <rPr>
            <b/>
            <sz val="11"/>
            <color rgb="FF000000"/>
            <rFont val="Tahoma"/>
            <family val="2"/>
          </rPr>
          <t xml:space="preserve">Nota:
</t>
        </r>
        <r>
          <rPr>
            <b/>
            <sz val="11"/>
            <color rgb="FF000000"/>
            <rFont val="Tahoma"/>
            <family val="2"/>
          </rPr>
          <t xml:space="preserve">
</t>
        </r>
        <r>
          <rPr>
            <sz val="11"/>
            <color rgb="FF000000"/>
            <rFont val="Tahoma"/>
            <family val="2"/>
          </rPr>
          <t xml:space="preserve">Per saber els Km de distància aèria es pot utilitzar la següent eina:
</t>
        </r>
        <r>
          <rPr>
            <sz val="11"/>
            <color rgb="FF000000"/>
            <rFont val="Tahoma"/>
            <family val="2"/>
          </rPr>
          <t xml:space="preserve">https://www.icao.int/environmental-protection/Carbonoffset/Pages/default.aspx
</t>
        </r>
        <r>
          <rPr>
            <sz val="11"/>
            <color rgb="FF000000"/>
            <rFont val="Tahoma"/>
            <family val="2"/>
          </rPr>
          <t xml:space="preserve">
</t>
        </r>
        <r>
          <rPr>
            <sz val="11"/>
            <color rgb="FF000000"/>
            <rFont val="Tahoma"/>
            <family val="2"/>
          </rPr>
          <t>Per una simplificació, es pot utilitzar la distància per transport terrestre (cotxe) de Google Maps</t>
        </r>
      </text>
    </comment>
    <comment ref="F6" authorId="1" shapeId="0" xr:uid="{00000000-0006-0000-0300-000006000000}">
      <text>
        <r>
          <rPr>
            <b/>
            <sz val="9"/>
            <rFont val="Tahoma"/>
            <family val="2"/>
          </rPr>
          <t>No inclou l'efecte radiatiu (FR)</t>
        </r>
      </text>
    </comment>
    <comment ref="C7" authorId="0" shapeId="0" xr:uid="{00000000-0006-0000-0300-000007000000}">
      <text>
        <r>
          <rPr>
            <b/>
            <sz val="11"/>
            <rFont val="Tahoma"/>
            <family val="2"/>
          </rPr>
          <t xml:space="preserve">Nota:
</t>
        </r>
        <r>
          <rPr>
            <sz val="11"/>
            <rFont val="Tahoma"/>
            <family val="2"/>
          </rPr>
          <t>Per saber els Km de distància es pots utilitzar la següent eina:</t>
        </r>
        <r>
          <rPr>
            <sz val="11"/>
            <rFont val="Tahoma"/>
            <family val="2"/>
          </rPr>
          <t xml:space="preserve">
https://www.icao.int/environmental-protection/Carbonoffset/Pages/default.aspx
Per una simplificació, es pot utilitzar la distància per transport terrestre (cotxe) de Google Maps</t>
        </r>
      </text>
    </comment>
    <comment ref="F7" authorId="1" shapeId="0" xr:uid="{00000000-0006-0000-0300-000008000000}">
      <text>
        <r>
          <rPr>
            <b/>
            <sz val="9"/>
            <rFont val="Tahoma"/>
            <family val="2"/>
          </rPr>
          <t>No inclou l'efecte radiatiu (FR)</t>
        </r>
        <r>
          <rPr>
            <sz val="9"/>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7" authorId="0" shapeId="0" xr:uid="{00000000-0006-0000-0400-000001000000}">
      <text>
        <r>
          <rPr>
            <b/>
            <sz val="9"/>
            <rFont val="Tahoma"/>
            <family val="2"/>
          </rPr>
          <t>Unitats energètiques expressades en termes de PCS</t>
        </r>
        <r>
          <rPr>
            <sz val="9"/>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Bajet Mestre, Cristina</author>
  </authors>
  <commentList>
    <comment ref="F21" authorId="0" shapeId="0" xr:uid="{00000000-0006-0000-0600-000001000000}">
      <text>
        <r>
          <rPr>
            <sz val="11"/>
            <rFont val="Tahoma"/>
            <family val="2"/>
          </rPr>
          <t>Factor per llet de coco a falta de tenir factor per sucs</t>
        </r>
      </text>
    </comment>
  </commentList>
</comments>
</file>

<file path=xl/sharedStrings.xml><?xml version="1.0" encoding="utf-8"?>
<sst xmlns="http://schemas.openxmlformats.org/spreadsheetml/2006/main" count="4582" uniqueCount="586">
  <si>
    <t> </t>
  </si>
  <si>
    <t>Categoria</t>
  </si>
  <si>
    <t>Subcategoria</t>
  </si>
  <si>
    <t>QUANTITAT (distància) (km)</t>
  </si>
  <si>
    <t>Factors d'emissió</t>
  </si>
  <si>
    <t>Unitat de mesura</t>
  </si>
  <si>
    <t>Referència</t>
  </si>
  <si>
    <t>Aviació</t>
  </si>
  <si>
    <t>Cotxe</t>
  </si>
  <si>
    <t>A peu / en bicicleta (+ elèctric)</t>
  </si>
  <si>
    <t>Moto</t>
  </si>
  <si>
    <t>Factor d'emissió</t>
  </si>
  <si>
    <t>Unitats de mesura</t>
  </si>
  <si>
    <t>Consum de combustibles fòssils</t>
  </si>
  <si>
    <t>Gas natural (calefacció)</t>
  </si>
  <si>
    <t>3.1 Creació i ús de materials</t>
  </si>
  <si>
    <t xml:space="preserve">Factor d'emissió </t>
  </si>
  <si>
    <t>Paper</t>
  </si>
  <si>
    <t xml:space="preserve">Paper comú </t>
  </si>
  <si>
    <t>Paper reciclat</t>
  </si>
  <si>
    <t>Plàstic</t>
  </si>
  <si>
    <t>PET</t>
  </si>
  <si>
    <t>Residus municipals o assimilables</t>
  </si>
  <si>
    <t>Orgànic</t>
  </si>
  <si>
    <t>Envasos lleugers</t>
  </si>
  <si>
    <t>Vidre</t>
  </si>
  <si>
    <t>Aigua</t>
  </si>
  <si>
    <t>Factor emissió per consum d'aigua</t>
  </si>
  <si>
    <t>Menjar</t>
  </si>
  <si>
    <t>Beguda</t>
  </si>
  <si>
    <t>Refrescs en llauna</t>
  </si>
  <si>
    <t>Sucs</t>
  </si>
  <si>
    <t>Altres begudes</t>
  </si>
  <si>
    <t>Llet de vaca</t>
  </si>
  <si>
    <t>3CeUOw7TvEOMBv9yU2dv7AXUCdap0bNNi8NjYLftGFJUNUZTVlM0UUVZWEVKNzBXUEE5Q0ZDMUNQOS4u</t>
  </si>
  <si>
    <t>Form1</t>
  </si>
  <si>
    <t>{99d67af6-ef02-42cf-9059-99405f464d7c}</t>
  </si>
  <si>
    <t>Pausa cafè</t>
  </si>
  <si>
    <t>Cotxe de gasolina</t>
  </si>
  <si>
    <t>Cotxe dièsel</t>
  </si>
  <si>
    <t>Cotxe híbrid</t>
  </si>
  <si>
    <t>Cotxe elèctric</t>
  </si>
  <si>
    <t>Cotxe compartit de gasolina</t>
  </si>
  <si>
    <t>Cotxe compartit dièsel</t>
  </si>
  <si>
    <t>Cotxe compartit híbrid</t>
  </si>
  <si>
    <t>Cotxe compartit elèctric</t>
  </si>
  <si>
    <t>A peu</t>
  </si>
  <si>
    <t>Motocicleta elèctrica</t>
  </si>
  <si>
    <t>Motocicleta</t>
  </si>
  <si>
    <t>Metro</t>
  </si>
  <si>
    <t>Tramvia</t>
  </si>
  <si>
    <t>Ferrocarrils</t>
  </si>
  <si>
    <t>Bus interurbà</t>
  </si>
  <si>
    <t>Tren rodalies</t>
  </si>
  <si>
    <t>Tren regional</t>
  </si>
  <si>
    <t>AVE</t>
  </si>
  <si>
    <t>AVANT</t>
  </si>
  <si>
    <r>
      <rPr>
        <b/>
        <sz val="14"/>
        <color rgb="FFFFFFFF"/>
        <rFont val="Calibri"/>
        <family val="2"/>
      </rPr>
      <t>Participants and speakers</t>
    </r>
  </si>
  <si>
    <r>
      <rPr>
        <b/>
        <sz val="16"/>
        <color rgb="FFFFFFFF"/>
        <rFont val="Calibri"/>
        <family val="2"/>
      </rPr>
      <t>How can I offset emissions?</t>
    </r>
  </si>
  <si>
    <r>
      <rPr>
        <b/>
        <sz val="12"/>
        <color rgb="FF3B3838"/>
        <rFont val="Calibri"/>
        <family val="2"/>
      </rPr>
      <t>Materials</t>
    </r>
  </si>
  <si>
    <r>
      <rPr>
        <b/>
        <sz val="14"/>
        <color rgb="FFFFFFFF"/>
        <rFont val="Calibri"/>
        <family val="2"/>
      </rPr>
      <t>Creation and use of materials</t>
    </r>
  </si>
  <si>
    <r>
      <rPr>
        <b/>
        <sz val="14"/>
        <color rgb="FFFFFFFF"/>
        <rFont val="Calibri"/>
        <family val="2"/>
      </rPr>
      <t>Type of material</t>
    </r>
  </si>
  <si>
    <r>
      <rPr>
        <b/>
        <sz val="12"/>
        <color rgb="FF000000"/>
        <rFont val="Calibri"/>
        <family val="2"/>
      </rPr>
      <t>Water used during the event</t>
    </r>
  </si>
  <si>
    <r>
      <rPr>
        <b/>
        <sz val="14"/>
        <color rgb="FFFFFFFF"/>
        <rFont val="Calibri"/>
        <family val="2"/>
      </rPr>
      <t>Food and drinks</t>
    </r>
  </si>
  <si>
    <r>
      <rPr>
        <b/>
        <sz val="14"/>
        <color rgb="FFFFFFFF"/>
        <rFont val="Calibri"/>
        <family val="2"/>
      </rPr>
      <t>Type</t>
    </r>
  </si>
  <si>
    <r>
      <rPr>
        <b/>
        <sz val="16"/>
        <color rgb="FF000000"/>
        <rFont val="Calibri"/>
        <family val="2"/>
      </rPr>
      <t>Gender equality</t>
    </r>
  </si>
  <si>
    <r>
      <rPr>
        <b/>
        <sz val="16"/>
        <color rgb="FF000000"/>
        <rFont val="Calibri"/>
        <family val="2"/>
      </rPr>
      <t>Local companies</t>
    </r>
  </si>
  <si>
    <r>
      <rPr>
        <sz val="12"/>
        <color rgb="FF000000"/>
        <rFont val="Calibri"/>
        <family val="2"/>
      </rPr>
      <t>You can offset your emissions through local projects organised by the Catalan Climate Change Office.</t>
    </r>
  </si>
  <si>
    <r>
      <rPr>
        <b/>
        <sz val="12"/>
        <color rgb="FF000000"/>
        <rFont val="Calibri"/>
        <family val="2"/>
      </rPr>
      <t>Number of people working at the event</t>
    </r>
  </si>
  <si>
    <r>
      <rPr>
        <b/>
        <sz val="14"/>
        <color rgb="FFFFFFFF"/>
        <rFont val="Calibri"/>
        <family val="2"/>
      </rPr>
      <t>People working</t>
    </r>
  </si>
  <si>
    <r>
      <rPr>
        <b/>
        <sz val="14"/>
        <color rgb="FFFFFFFF"/>
        <rFont val="Calibri"/>
        <family val="2"/>
      </rPr>
      <t>Total and by gender</t>
    </r>
  </si>
  <si>
    <t>kWh</t>
  </si>
  <si>
    <r>
      <rPr>
        <b/>
        <sz val="14"/>
        <color rgb="FFFFFFFF"/>
        <rFont val="Calibri"/>
        <family val="2"/>
      </rPr>
      <t>Amount</t>
    </r>
  </si>
  <si>
    <r>
      <rPr>
        <b/>
        <sz val="14"/>
        <color rgb="FFFFFFFF"/>
        <rFont val="Calibri"/>
        <family val="2"/>
      </rPr>
      <t>Unit of measurement</t>
    </r>
  </si>
  <si>
    <t>%</t>
  </si>
  <si>
    <t>Km</t>
  </si>
  <si>
    <t>Furgoneta / Van</t>
  </si>
  <si>
    <t>Furgoneta</t>
  </si>
  <si>
    <t>Kg</t>
  </si>
  <si>
    <t>Nombre</t>
  </si>
  <si>
    <t>Aigües de plàstic</t>
  </si>
  <si>
    <t>Cafè</t>
  </si>
  <si>
    <t>Nits</t>
  </si>
  <si>
    <r>
      <rPr>
        <b/>
        <sz val="14"/>
        <color rgb="FFFFFFFF"/>
        <rFont val="Calibri"/>
        <family val="2"/>
      </rPr>
      <t>Speakers</t>
    </r>
  </si>
  <si>
    <r>
      <rPr>
        <b/>
        <sz val="12"/>
        <color rgb="FF000000"/>
        <rFont val="Calibri"/>
        <family val="2"/>
      </rPr>
      <t>Number of speakers</t>
    </r>
  </si>
  <si>
    <r>
      <rPr>
        <b/>
        <sz val="14"/>
        <color rgb="FFFFFFFF"/>
        <rFont val="Calibri"/>
        <family val="2"/>
      </rPr>
      <t>Speech time</t>
    </r>
  </si>
  <si>
    <r>
      <rPr>
        <b/>
        <sz val="16"/>
        <color rgb="FF000000"/>
        <rFont val="Calibri"/>
        <family val="2"/>
      </rPr>
      <t>Inclusion of origin or provenance</t>
    </r>
  </si>
  <si>
    <r>
      <rPr>
        <b/>
        <sz val="14"/>
        <color rgb="FFFFFFFF"/>
        <rFont val="Calibri"/>
        <family val="2"/>
      </rPr>
      <t>Total by origin</t>
    </r>
  </si>
  <si>
    <r>
      <rPr>
        <b/>
        <sz val="16"/>
        <color rgb="FF000000"/>
        <rFont val="Calibri"/>
        <family val="2"/>
      </rPr>
      <t>Social sustainability</t>
    </r>
  </si>
  <si>
    <r>
      <rPr>
        <b/>
        <sz val="14"/>
        <color rgb="FF000000"/>
        <rFont val="Calibri"/>
        <family val="2"/>
      </rPr>
      <t>Type of company and products offered</t>
    </r>
  </si>
  <si>
    <t>Autocar</t>
  </si>
  <si>
    <t>Vi negre</t>
  </si>
  <si>
    <t>Vi blanc</t>
  </si>
  <si>
    <t>Licors</t>
  </si>
  <si>
    <t>Begudes vegetals</t>
  </si>
  <si>
    <t>Unitats</t>
  </si>
  <si>
    <t>KWh</t>
  </si>
  <si>
    <r>
      <rPr>
        <b/>
        <sz val="12"/>
        <color rgb="FF000000"/>
        <rFont val="Calibri"/>
        <family val="2"/>
      </rPr>
      <t>Fossil fuels used during the event</t>
    </r>
  </si>
  <si>
    <r>
      <rPr>
        <b/>
        <sz val="14"/>
        <color rgb="FFFFFFFF"/>
        <rFont val="Calibri"/>
        <family val="2"/>
      </rPr>
      <t>Electricity and fuel use</t>
    </r>
  </si>
  <si>
    <r>
      <rPr>
        <sz val="12"/>
        <color rgb="FF000000"/>
        <rFont val="Calibri"/>
        <family val="2"/>
      </rPr>
      <t>litres</t>
    </r>
  </si>
  <si>
    <t>Transport ferroviari</t>
  </si>
  <si>
    <t>Electricitat adquirida amb certificació renovable de la CNMC o bé autoproduïda amb renovables i autoconsumida</t>
  </si>
  <si>
    <r>
      <t>RESULTAT (tCO</t>
    </r>
    <r>
      <rPr>
        <b/>
        <vertAlign val="subscript"/>
        <sz val="11"/>
        <rFont val="Calibri"/>
        <family val="2"/>
        <scheme val="minor"/>
      </rPr>
      <t xml:space="preserve">2 </t>
    </r>
    <r>
      <rPr>
        <b/>
        <sz val="11"/>
        <rFont val="Calibri"/>
        <family val="2"/>
        <scheme val="minor"/>
      </rPr>
      <t>eq)</t>
    </r>
  </si>
  <si>
    <t>QUANTITAT DE NITS</t>
  </si>
  <si>
    <t>QUANTITAT (Kg)</t>
  </si>
  <si>
    <r>
      <t>QUANTITAT (m</t>
    </r>
    <r>
      <rPr>
        <b/>
        <vertAlign val="superscript"/>
        <sz val="12"/>
        <rFont val="Arial"/>
        <family val="2"/>
      </rPr>
      <t>3</t>
    </r>
    <r>
      <rPr>
        <b/>
        <sz val="12"/>
        <rFont val="Arial"/>
        <family val="2"/>
      </rPr>
      <t>)</t>
    </r>
  </si>
  <si>
    <t>Càtedra d'ètica ambiental de la Universitat d'Alcalà</t>
  </si>
  <si>
    <t>Càtedra d'ètica ambiental de la Universitat d'Alcalà_Mitjanes llets vegetals</t>
  </si>
  <si>
    <t>Menú vegà</t>
  </si>
  <si>
    <t>Menú de peix</t>
  </si>
  <si>
    <t>Menú de carn</t>
  </si>
  <si>
    <t>Bicicleta</t>
  </si>
  <si>
    <t>Autobús / Autocar</t>
  </si>
  <si>
    <t>Energia elèctrica</t>
  </si>
  <si>
    <r>
      <t>kg CO</t>
    </r>
    <r>
      <rPr>
        <vertAlign val="subscript"/>
        <sz val="11"/>
        <rFont val="Calibri"/>
        <family val="2"/>
        <scheme val="minor"/>
      </rPr>
      <t>2</t>
    </r>
    <r>
      <rPr>
        <sz val="11"/>
        <rFont val="Calibri"/>
        <family val="2"/>
        <scheme val="minor"/>
      </rPr>
      <t>eq/kWh</t>
    </r>
  </si>
  <si>
    <r>
      <t>kg CO</t>
    </r>
    <r>
      <rPr>
        <vertAlign val="subscript"/>
        <sz val="11"/>
        <rFont val="Calibri"/>
        <family val="2"/>
        <scheme val="minor"/>
      </rPr>
      <t>2</t>
    </r>
    <r>
      <rPr>
        <sz val="11"/>
        <rFont val="Calibri"/>
        <family val="2"/>
        <scheme val="minor"/>
      </rPr>
      <t>/litre</t>
    </r>
  </si>
  <si>
    <t>Litre</t>
  </si>
  <si>
    <t>Tren de llarga distància</t>
  </si>
  <si>
    <t>Bus urbà</t>
  </si>
  <si>
    <r>
      <t>kg CO</t>
    </r>
    <r>
      <rPr>
        <vertAlign val="subscript"/>
        <sz val="11"/>
        <rFont val="Arial"/>
        <family val="2"/>
      </rPr>
      <t xml:space="preserve">2 </t>
    </r>
    <r>
      <rPr>
        <sz val="11"/>
        <rFont val="Arial"/>
        <family val="2"/>
      </rPr>
      <t>eq/m</t>
    </r>
    <r>
      <rPr>
        <vertAlign val="superscript"/>
        <sz val="11"/>
        <rFont val="Arial"/>
        <family val="2"/>
      </rPr>
      <t>3</t>
    </r>
  </si>
  <si>
    <r>
      <rPr>
        <b/>
        <sz val="12"/>
        <rFont val="Calibri"/>
        <family val="2"/>
      </rPr>
      <t>Domèstic:</t>
    </r>
    <r>
      <rPr>
        <sz val="12"/>
        <rFont val="Calibri"/>
        <family val="2"/>
      </rPr>
      <t xml:space="preserve"> vols entre aeroports espanyols</t>
    </r>
  </si>
  <si>
    <r>
      <rPr>
        <b/>
        <sz val="12"/>
        <rFont val="Calibri"/>
        <family val="2"/>
      </rPr>
      <t xml:space="preserve">Avió curt recorregut: </t>
    </r>
    <r>
      <rPr>
        <sz val="12"/>
        <rFont val="Calibri"/>
        <family val="2"/>
      </rPr>
      <t>vols des d'aeroport espanyol a aeroport europeu</t>
    </r>
  </si>
  <si>
    <r>
      <rPr>
        <b/>
        <sz val="12"/>
        <rFont val="Calibri"/>
        <family val="2"/>
      </rPr>
      <t xml:space="preserve">Avió llarg recorregut: </t>
    </r>
    <r>
      <rPr>
        <sz val="12"/>
        <rFont val="Calibri"/>
        <family val="2"/>
      </rPr>
      <t>vols des d'aeroport espanyol a aeroport NO europeu</t>
    </r>
  </si>
  <si>
    <r>
      <rPr>
        <b/>
        <sz val="12"/>
        <rFont val="Calibri"/>
        <family val="2"/>
      </rPr>
      <t>Avió vols internacionals</t>
    </r>
    <r>
      <rPr>
        <sz val="12"/>
        <rFont val="Calibri"/>
        <family val="2"/>
      </rPr>
      <t>: vols entre aeroports que no surten ni aterren a aeroports espanyols</t>
    </r>
  </si>
  <si>
    <t>Universidad de Alcalá (exemplo menú vegano)</t>
  </si>
  <si>
    <t>Menú vegetarià</t>
  </si>
  <si>
    <t>Universidad de Alcalá (exemplo menú vegetariano)</t>
  </si>
  <si>
    <t>Universidad de Alcalá (exemplo menú pesquetariano)</t>
  </si>
  <si>
    <t>Universidad de Alcalá (exemplo menú carne)</t>
  </si>
  <si>
    <t>Universidad de Alcalá (snack)</t>
  </si>
  <si>
    <t>Càtedra d'ètica ambiental de la Universitat d'Alcalà - mitjana begudes (excepte té)</t>
  </si>
  <si>
    <r>
      <rPr>
        <b/>
        <sz val="14"/>
        <color rgb="FFFFFFFF"/>
        <rFont val="Calibri"/>
        <family val="2"/>
      </rPr>
      <t>Salary</t>
    </r>
  </si>
  <si>
    <r>
      <rPr>
        <b/>
        <sz val="16"/>
        <color rgb="FF000000"/>
        <rFont val="Calibri"/>
        <family val="2"/>
      </rPr>
      <t>Fair remuneration</t>
    </r>
  </si>
  <si>
    <r>
      <rPr>
        <b/>
        <sz val="12"/>
        <color rgb="FF000000"/>
        <rFont val="Calibri"/>
        <family val="2"/>
      </rPr>
      <t>Electricity consumed during the event</t>
    </r>
  </si>
  <si>
    <r>
      <rPr>
        <b/>
        <sz val="12"/>
        <color rgb="FF000000"/>
        <rFont val="Calibri"/>
        <family val="2"/>
      </rPr>
      <t>Types of meals</t>
    </r>
  </si>
  <si>
    <t>Cervesa</t>
  </si>
  <si>
    <r>
      <rPr>
        <b/>
        <sz val="12"/>
        <color rgb="FF000000"/>
        <rFont val="Calibri"/>
        <family val="2"/>
      </rPr>
      <t>Number of people working</t>
    </r>
  </si>
  <si>
    <t>Tones</t>
  </si>
  <si>
    <t>CONSUM</t>
  </si>
  <si>
    <t>QUANTITAT (nombre)</t>
  </si>
  <si>
    <t>QUANTITAT (nombre menús)</t>
  </si>
  <si>
    <t>Hotel 4 estrelles</t>
  </si>
  <si>
    <t>Hotel 3 estrelles</t>
  </si>
  <si>
    <t>Hotel 5 estrelles i gran luxe</t>
  </si>
  <si>
    <t>Hotel 2 i 1 estrelles</t>
  </si>
  <si>
    <t>Petjada de Carboni del Turisme a la ciutat de Barcelona En el marc del Pla Estratègic de Turisme 2016-2020</t>
  </si>
  <si>
    <t>2.2  Pernoctacions participants</t>
  </si>
  <si>
    <t>3.3 Aigua</t>
  </si>
  <si>
    <t>3.2 Reciclatge de material</t>
  </si>
  <si>
    <t>Desplaçament en furgoneta</t>
  </si>
  <si>
    <t>1.2 Mobilitat material</t>
  </si>
  <si>
    <t>Transport material utilitzat en furgoneta</t>
  </si>
  <si>
    <t>Altres tipus de transport</t>
  </si>
  <si>
    <t>4. Alimentació</t>
  </si>
  <si>
    <t>4.1 Menjar</t>
  </si>
  <si>
    <t>4.2 Beguda</t>
  </si>
  <si>
    <t>3. Materials i residus</t>
  </si>
  <si>
    <r>
      <t>kg CO</t>
    </r>
    <r>
      <rPr>
        <sz val="9"/>
        <rFont val="Calibri"/>
        <family val="2"/>
        <scheme val="minor"/>
      </rPr>
      <t>2</t>
    </r>
    <r>
      <rPr>
        <sz val="11"/>
        <rFont val="Calibri"/>
        <family val="2"/>
        <scheme val="minor"/>
      </rPr>
      <t>eq/kWh</t>
    </r>
  </si>
  <si>
    <r>
      <t>TOTAL (tCO</t>
    </r>
    <r>
      <rPr>
        <b/>
        <sz val="10"/>
        <color rgb="FFFFFFFF"/>
        <rFont val="Calibri"/>
        <family val="2"/>
      </rPr>
      <t>2</t>
    </r>
    <r>
      <rPr>
        <b/>
        <sz val="13"/>
        <color rgb="FFFFFFFF"/>
        <rFont val="Calibri"/>
        <family val="2"/>
      </rPr>
      <t>eq)</t>
    </r>
  </si>
  <si>
    <t>1. Mobilitat</t>
  </si>
  <si>
    <r>
      <rPr>
        <b/>
        <sz val="16"/>
        <color rgb="FFFFFFFF"/>
        <rFont val="Calibri"/>
        <family val="2"/>
      </rPr>
      <t>How does the tool work?</t>
    </r>
  </si>
  <si>
    <t>1.1 Mobilitat participants</t>
  </si>
  <si>
    <t>Patinet elèctric</t>
  </si>
  <si>
    <t>Bicicleta elèctrica</t>
  </si>
  <si>
    <r>
      <t>RESULTAT (tCO</t>
    </r>
    <r>
      <rPr>
        <b/>
        <vertAlign val="subscript"/>
        <sz val="12"/>
        <rFont val="Arial"/>
        <family val="2"/>
      </rPr>
      <t xml:space="preserve">2 </t>
    </r>
    <r>
      <rPr>
        <b/>
        <sz val="12"/>
        <rFont val="Arial"/>
        <family val="2"/>
      </rPr>
      <t>eq)</t>
    </r>
  </si>
  <si>
    <r>
      <t>TOTAL  (tCO</t>
    </r>
    <r>
      <rPr>
        <b/>
        <vertAlign val="subscript"/>
        <sz val="16"/>
        <color rgb="FFFFFFFF"/>
        <rFont val="Calibri"/>
        <family val="2"/>
      </rPr>
      <t>2</t>
    </r>
    <r>
      <rPr>
        <b/>
        <sz val="16"/>
        <color rgb="FFFFFFFF"/>
        <rFont val="Calibri"/>
        <family val="2"/>
      </rPr>
      <t>eq)</t>
    </r>
  </si>
  <si>
    <r>
      <t>RESULTAT (tCO</t>
    </r>
    <r>
      <rPr>
        <b/>
        <vertAlign val="subscript"/>
        <sz val="14"/>
        <rFont val="Calibri"/>
        <family val="2"/>
        <scheme val="minor"/>
      </rPr>
      <t>2</t>
    </r>
    <r>
      <rPr>
        <b/>
        <sz val="14"/>
        <rFont val="Calibri"/>
        <family val="2"/>
        <scheme val="minor"/>
      </rPr>
      <t>eq)</t>
    </r>
  </si>
  <si>
    <r>
      <t>Tones CO</t>
    </r>
    <r>
      <rPr>
        <vertAlign val="subscript"/>
        <sz val="12"/>
        <color rgb="FF000000"/>
        <rFont val="Calibri"/>
        <family val="2"/>
        <scheme val="minor"/>
      </rPr>
      <t>2</t>
    </r>
    <r>
      <rPr>
        <sz val="12"/>
        <color rgb="FF000000"/>
        <rFont val="Calibri"/>
        <family val="2"/>
        <scheme val="minor"/>
      </rPr>
      <t>eq</t>
    </r>
  </si>
  <si>
    <t>Mix elèctric peninsular</t>
  </si>
  <si>
    <r>
      <t>RESULTAT (tCO</t>
    </r>
    <r>
      <rPr>
        <b/>
        <vertAlign val="subscript"/>
        <sz val="11"/>
        <rFont val="Calibri"/>
        <family val="2"/>
      </rPr>
      <t xml:space="preserve">2 </t>
    </r>
    <r>
      <rPr>
        <b/>
        <sz val="11"/>
        <rFont val="Calibri"/>
        <family val="2"/>
      </rPr>
      <t>eq)</t>
    </r>
  </si>
  <si>
    <t>2. Energia instal·lacions</t>
  </si>
  <si>
    <t>2.1 Energia lloc esdeveniment</t>
  </si>
  <si>
    <r>
      <t>kg CO</t>
    </r>
    <r>
      <rPr>
        <vertAlign val="subscript"/>
        <sz val="12"/>
        <color rgb="FF000000"/>
        <rFont val="Calibri"/>
        <family val="2"/>
      </rPr>
      <t>2</t>
    </r>
    <r>
      <rPr>
        <sz val="12"/>
        <color rgb="FF000000"/>
        <rFont val="Calibri"/>
        <family val="2"/>
      </rPr>
      <t>eq/pernoctació</t>
    </r>
  </si>
  <si>
    <r>
      <t>kg CO</t>
    </r>
    <r>
      <rPr>
        <vertAlign val="subscript"/>
        <sz val="11"/>
        <color rgb="FF000000"/>
        <rFont val="Calibri"/>
        <family val="2"/>
      </rPr>
      <t>2</t>
    </r>
    <r>
      <rPr>
        <sz val="11"/>
        <color rgb="FF000000"/>
        <rFont val="Calibri"/>
        <family val="2"/>
      </rPr>
      <t>eq/pernoctació</t>
    </r>
  </si>
  <si>
    <r>
      <t>Total emissions transport participants (tCO</t>
    </r>
    <r>
      <rPr>
        <b/>
        <vertAlign val="subscript"/>
        <sz val="12"/>
        <color rgb="FF000000"/>
        <rFont val="Calibri"/>
        <family val="2"/>
      </rPr>
      <t>2</t>
    </r>
    <r>
      <rPr>
        <b/>
        <sz val="12"/>
        <color rgb="FF000000"/>
        <rFont val="Calibri"/>
        <family val="2"/>
      </rPr>
      <t>eq)</t>
    </r>
  </si>
  <si>
    <r>
      <t>Total emissions transport materials  (tCO</t>
    </r>
    <r>
      <rPr>
        <b/>
        <vertAlign val="subscript"/>
        <sz val="12"/>
        <color rgb="FF000000"/>
        <rFont val="Calibri"/>
        <family val="2"/>
      </rPr>
      <t>2</t>
    </r>
    <r>
      <rPr>
        <b/>
        <sz val="12"/>
        <color rgb="FF000000"/>
        <rFont val="Calibri"/>
        <family val="2"/>
      </rPr>
      <t>eq)</t>
    </r>
  </si>
  <si>
    <r>
      <t>Total emissions pernoctacions (tCO</t>
    </r>
    <r>
      <rPr>
        <b/>
        <vertAlign val="subscript"/>
        <sz val="11"/>
        <color rgb="FF000000"/>
        <rFont val="Calibri"/>
        <family val="2"/>
      </rPr>
      <t>2</t>
    </r>
    <r>
      <rPr>
        <b/>
        <sz val="11"/>
        <color rgb="FF000000"/>
        <rFont val="Calibri"/>
        <family val="2"/>
      </rPr>
      <t>eq)</t>
    </r>
  </si>
  <si>
    <r>
      <t>TOTAL (tCO</t>
    </r>
    <r>
      <rPr>
        <b/>
        <vertAlign val="subscript"/>
        <sz val="16"/>
        <color rgb="FFFFFFFF"/>
        <rFont val="Calibri"/>
        <family val="2"/>
      </rPr>
      <t>2</t>
    </r>
    <r>
      <rPr>
        <b/>
        <sz val="16"/>
        <color rgb="FFFFFFFF"/>
        <rFont val="Calibri"/>
        <family val="2"/>
      </rPr>
      <t>eq)</t>
    </r>
  </si>
  <si>
    <r>
      <t>kg CO</t>
    </r>
    <r>
      <rPr>
        <vertAlign val="subscript"/>
        <sz val="12"/>
        <rFont val="Calibri"/>
        <family val="2"/>
      </rPr>
      <t>2</t>
    </r>
    <r>
      <rPr>
        <sz val="12"/>
        <rFont val="Calibri"/>
        <family val="2"/>
      </rPr>
      <t>eq/Kg</t>
    </r>
  </si>
  <si>
    <r>
      <rPr>
        <b/>
        <sz val="12"/>
        <color rgb="FF000000"/>
        <rFont val="Calibri"/>
        <family val="2"/>
      </rPr>
      <t>Waste generated</t>
    </r>
  </si>
  <si>
    <r>
      <t>Total emissions material (tCO</t>
    </r>
    <r>
      <rPr>
        <b/>
        <vertAlign val="subscript"/>
        <sz val="12"/>
        <color rgb="FF000000"/>
        <rFont val="Calibri"/>
        <family val="2"/>
      </rPr>
      <t>2</t>
    </r>
    <r>
      <rPr>
        <b/>
        <sz val="12"/>
        <color rgb="FF000000"/>
        <rFont val="Calibri"/>
        <family val="2"/>
      </rPr>
      <t>eq)</t>
    </r>
  </si>
  <si>
    <r>
      <t>Total emissions residus (tCO</t>
    </r>
    <r>
      <rPr>
        <b/>
        <vertAlign val="subscript"/>
        <sz val="12"/>
        <color rgb="FF000000"/>
        <rFont val="Calibri"/>
        <family val="2"/>
      </rPr>
      <t>2</t>
    </r>
    <r>
      <rPr>
        <b/>
        <sz val="12"/>
        <color rgb="FF000000"/>
        <rFont val="Calibri"/>
        <family val="2"/>
      </rPr>
      <t>eq)</t>
    </r>
  </si>
  <si>
    <r>
      <t>Total emissions aigua
(tCO</t>
    </r>
    <r>
      <rPr>
        <b/>
        <vertAlign val="subscript"/>
        <sz val="12"/>
        <color rgb="FF000000"/>
        <rFont val="Calibri"/>
        <family val="2"/>
      </rPr>
      <t>2</t>
    </r>
    <r>
      <rPr>
        <b/>
        <sz val="12"/>
        <color rgb="FF000000"/>
        <rFont val="Calibri"/>
        <family val="2"/>
      </rPr>
      <t>eq)</t>
    </r>
  </si>
  <si>
    <r>
      <t>Total emissions menjar
 (tCO</t>
    </r>
    <r>
      <rPr>
        <b/>
        <vertAlign val="subscript"/>
        <sz val="12"/>
        <color rgb="FF000000"/>
        <rFont val="Calibri"/>
        <family val="2"/>
      </rPr>
      <t>2</t>
    </r>
    <r>
      <rPr>
        <b/>
        <sz val="12"/>
        <color rgb="FF000000"/>
        <rFont val="Calibri"/>
        <family val="2"/>
      </rPr>
      <t>eq)</t>
    </r>
  </si>
  <si>
    <r>
      <t>Total emissions begudes
 (tCO</t>
    </r>
    <r>
      <rPr>
        <b/>
        <vertAlign val="subscript"/>
        <sz val="12"/>
        <color rgb="FF000000"/>
        <rFont val="Calibri"/>
        <family val="2"/>
      </rPr>
      <t>2</t>
    </r>
    <r>
      <rPr>
        <b/>
        <sz val="12"/>
        <color rgb="FF000000"/>
        <rFont val="Calibri"/>
        <family val="2"/>
      </rPr>
      <t>eq)</t>
    </r>
  </si>
  <si>
    <r>
      <rPr>
        <b/>
        <sz val="11"/>
        <color rgb="FF000000"/>
        <rFont val="Calibri"/>
        <family val="2"/>
      </rPr>
      <t>Info.</t>
    </r>
  </si>
  <si>
    <r>
      <rPr>
        <sz val="12"/>
        <color rgb="FF000000"/>
        <rFont val="Calibri"/>
        <family val="2"/>
      </rPr>
      <t>km</t>
    </r>
  </si>
  <si>
    <r>
      <rPr>
        <b/>
        <sz val="14"/>
        <color rgb="FFFFFFFF"/>
        <rFont val="Calibri"/>
        <family val="2"/>
      </rPr>
      <t>Energy in the facilities</t>
    </r>
    <r>
      <rPr>
        <b/>
        <sz val="14"/>
        <color rgb="FFFFFFFF"/>
        <rFont val="Calibri"/>
        <family val="2"/>
      </rPr>
      <t xml:space="preserve"> </t>
    </r>
  </si>
  <si>
    <r>
      <rPr>
        <sz val="12"/>
        <color rgb="FF000000"/>
        <rFont val="Calibri"/>
        <family val="2"/>
      </rPr>
      <t>Electricity consumed during the event</t>
    </r>
  </si>
  <si>
    <r>
      <rPr>
        <sz val="12"/>
        <color rgb="FF000000"/>
        <rFont val="Calibri"/>
        <family val="2"/>
      </rPr>
      <t>% of renewable or self-generated electricity.</t>
    </r>
    <r>
      <rPr>
        <sz val="12"/>
        <color rgb="FF000000"/>
        <rFont val="Calibri"/>
        <family val="2"/>
      </rPr>
      <t xml:space="preserve"> </t>
    </r>
    <r>
      <rPr>
        <sz val="12"/>
        <color rgb="FF000000"/>
        <rFont val="Calibri"/>
        <family val="2"/>
      </rPr>
      <t>If purchased, it must be certified.</t>
    </r>
  </si>
  <si>
    <t>Pernoctacions</t>
  </si>
  <si>
    <r>
      <rPr>
        <b/>
        <sz val="12"/>
        <color rgb="FF000000"/>
        <rFont val="Calibri"/>
        <family val="2"/>
      </rPr>
      <t>Materials used before, during and after the event</t>
    </r>
  </si>
  <si>
    <t>Fracció resta i/o residu general</t>
  </si>
  <si>
    <t>Paper/cartró</t>
  </si>
  <si>
    <t>Te</t>
  </si>
  <si>
    <r>
      <rPr>
        <b/>
        <sz val="14"/>
        <color rgb="FFFFFFFF"/>
        <rFont val="Calibri"/>
        <family val="2"/>
      </rPr>
      <t>Type of company</t>
    </r>
  </si>
  <si>
    <t>DEFRA: Conversion factors 2022: full set (for advanced users)_Business travel air (without FR)_Domestic</t>
  </si>
  <si>
    <t>DEFRA: Conversion factors 2022: full set (for advanced users)_Business travel air (without FR)_Short haul average passenger</t>
  </si>
  <si>
    <t>DEFRA: Conversion factors 2022: full set (for advanced users)_Business travel air (without FR)_Long haul average passenger</t>
  </si>
  <si>
    <t>DEFRA: Conversion factors 2022: full set (for advanced users)_Business travel air (without FR)_International average passenger</t>
  </si>
  <si>
    <t>Gasoil utilitzat durant l'esdeveniment (p. ex. generadors)</t>
  </si>
  <si>
    <r>
      <t>Total emissions d'energia en el lloc (tCO</t>
    </r>
    <r>
      <rPr>
        <b/>
        <vertAlign val="subscript"/>
        <sz val="11"/>
        <color rgb="FF000000"/>
        <rFont val="Calibri"/>
        <family val="2"/>
      </rPr>
      <t>2</t>
    </r>
    <r>
      <rPr>
        <b/>
        <sz val="11"/>
        <color rgb="FF000000"/>
        <rFont val="Calibri"/>
        <family val="2"/>
      </rPr>
      <t>eq)</t>
    </r>
  </si>
  <si>
    <t>Informe European Environment Agency Greenhouse gas emissions and natural capital implications of plastics, maig 2021, pàg. 12</t>
  </si>
  <si>
    <r>
      <rPr>
        <b/>
        <sz val="12"/>
        <color rgb="FF3B3838"/>
        <rFont val="Calibri"/>
        <family val="2"/>
      </rPr>
      <t>Drinks</t>
    </r>
  </si>
  <si>
    <t>Mix elèctric xarxa 2022 273 gCO2eq/kWh Font: OCCC: Guia factors d'emissió, maig 2023. (pàg. 79 guia de càlcul d'emissions OCCC, Font mix elèctric CNMC)</t>
  </si>
  <si>
    <t>Mix elèctric generació 100% renovable 2022 : 0 gCO2eq/kWh (pàg. 81 guia de càlcul d'emissions OCCC, Font mix elèctric CNMC)</t>
  </si>
  <si>
    <t>OCCC: Guia factors d'emissió, maig 2023, pàg. 111</t>
  </si>
  <si>
    <t>OCCC: Guia factors d'emissió, maig 2023. Consum d'aigua, pàg. 105</t>
  </si>
  <si>
    <t>OCCC: Guia factors d'emissió, maig 2023, pàg. 26</t>
  </si>
  <si>
    <t>OCCC: Guia factors d'emissió, maig 2023. Transport ferrroviari pàg. 63</t>
  </si>
  <si>
    <t>OCCC: Guia factors d'emissió, maig 2023. Autobús urbà pàg. 60</t>
  </si>
  <si>
    <t>OCCC: Guia factors d'emissió, maig 2023. Promig de totes les velocitats turisme gasolina 1.4 a 2 litres_ Euro 4 i posteriors (any tecnologia 2005, 2010, 2015), pàg 135 (CO2), pàg. 164 (CH4), pàg. 164 (N2O)</t>
  </si>
  <si>
    <t>OCCC: Guia factors d'emissió, maig 2023. Promig de totes les velocitats turisme dièsel 1.4 a 2 litres_ Euro 4 i posteriors (any tecnologia 2005, 2010, 2015), pàg 136 (CO2), pàg. 165 (CH4), pàg. 165 (N2O)</t>
  </si>
  <si>
    <t>OCCC: Guia factors d'emissió, maig 2023. Promig de totes les velocitats turisme híbrid gasolina, pàg 137 (CO2), pàg. 165 (CH4), pàg. 165 (N2O)</t>
  </si>
  <si>
    <t>Factor emissió cotxe gasolina /2 (s’assimila un factor d'ocupació de dues persones)</t>
  </si>
  <si>
    <t>Factor emissió cotxe dièsel / 2 (s’assimila un factor d'ocupació de dues persones)</t>
  </si>
  <si>
    <t>Factor emissió cotxe híbrid / 2 (s’assimila un factor d'ocupació de dues persones)</t>
  </si>
  <si>
    <t>Factor emissió cotxe elèctric / 2 (s’assimila un factor d'ocupació de dues persones)</t>
  </si>
  <si>
    <t>OCCC: Guia factors d'emissió, maig 2023. Promig de totes les velocitats lleugers&gt;1.300 kg_ Euro 5 i posteriors (any tecnologia 2005, 2010, 2015), pàg 140 (CO2), pàg. 166 (CH4), pàg. 166 (N2O)</t>
  </si>
  <si>
    <t>OCCC: Guia factors d'emissió, maig 2023 (pàg. 89) i aplicat mix elèctric xarxa 2022 273 gCO2eq/kWh (pàg. 79 guia de càlcul d'emissions OCCC, Font mix elèctric CNMC)</t>
  </si>
  <si>
    <t>OCCC: Guia factors d'emissió, maig 2023. Promig de totes les velocitats 4 Temps &lt; 250 cm3 Euro 4 i posteriors, pàg 141 (CO2), pàg. 167 (CH4), pàg. 167 (N2O)</t>
  </si>
  <si>
    <t>OCCC: Guia factors d'emissió, maig 2023. Promig de totes les velocitats autocar dièsel estàndard &lt;18t , pàg 138 (CO2), pàg. 166(CH4), pàg. 166 (N2O), considerant una ocupació mitjana teòrica de 16</t>
  </si>
  <si>
    <t>OCCC: Guia factors d'emissió, maig 2023. Autocar dièsel estàndard &lt;18t  velocitat mitja, pàg 138 (CO2), pàg. 166 (CH4), pàg. 166 (N2O), considerant una ocupació mitjana teòrica de 16</t>
  </si>
  <si>
    <t>OCCC: Guia factors d'emissió, maig 2023. Tractament residus municipals, pàg. 93</t>
  </si>
  <si>
    <r>
      <t>kg CO</t>
    </r>
    <r>
      <rPr>
        <vertAlign val="subscript"/>
        <sz val="12"/>
        <color theme="1"/>
        <rFont val="Calibri"/>
        <family val="2"/>
      </rPr>
      <t>2</t>
    </r>
    <r>
      <rPr>
        <sz val="12"/>
        <color theme="1"/>
        <rFont val="Calibri"/>
        <family val="2"/>
      </rPr>
      <t>eq/Km·passatger</t>
    </r>
  </si>
  <si>
    <r>
      <t>kg CO</t>
    </r>
    <r>
      <rPr>
        <vertAlign val="subscript"/>
        <sz val="12"/>
        <color theme="1"/>
        <rFont val="Calibri"/>
        <family val="2"/>
      </rPr>
      <t>2</t>
    </r>
    <r>
      <rPr>
        <sz val="12"/>
        <color theme="1"/>
        <rFont val="Calibri"/>
        <family val="2"/>
      </rPr>
      <t>eq/km</t>
    </r>
  </si>
  <si>
    <r>
      <t>Kg CO</t>
    </r>
    <r>
      <rPr>
        <vertAlign val="subscript"/>
        <sz val="12"/>
        <color theme="1"/>
        <rFont val="Calibri"/>
        <family val="2"/>
      </rPr>
      <t>2</t>
    </r>
    <r>
      <rPr>
        <sz val="12"/>
        <color theme="1"/>
        <rFont val="Calibri"/>
        <family val="2"/>
      </rPr>
      <t>eq/km</t>
    </r>
  </si>
  <si>
    <r>
      <t>Kg CO</t>
    </r>
    <r>
      <rPr>
        <vertAlign val="subscript"/>
        <sz val="12"/>
        <color theme="1"/>
        <rFont val="Calibri"/>
        <family val="2"/>
      </rPr>
      <t>2</t>
    </r>
    <r>
      <rPr>
        <sz val="12"/>
        <color theme="1"/>
        <rFont val="Calibri"/>
        <family val="2"/>
      </rPr>
      <t>eq/Km</t>
    </r>
  </si>
  <si>
    <r>
      <t>Kg CO</t>
    </r>
    <r>
      <rPr>
        <vertAlign val="subscript"/>
        <sz val="12"/>
        <color theme="1"/>
        <rFont val="Calibri"/>
        <family val="2"/>
        <scheme val="minor"/>
      </rPr>
      <t>2</t>
    </r>
    <r>
      <rPr>
        <sz val="12"/>
        <color theme="1"/>
        <rFont val="Calibri"/>
        <family val="2"/>
        <scheme val="minor"/>
      </rPr>
      <t>eq/passatger·km</t>
    </r>
  </si>
  <si>
    <r>
      <t>Kg CO</t>
    </r>
    <r>
      <rPr>
        <vertAlign val="subscript"/>
        <sz val="12"/>
        <color theme="1"/>
        <rFont val="Calibri"/>
        <family val="2"/>
        <scheme val="minor"/>
      </rPr>
      <t>2</t>
    </r>
    <r>
      <rPr>
        <sz val="12"/>
        <color theme="1"/>
        <rFont val="Calibri"/>
        <family val="2"/>
        <scheme val="minor"/>
      </rPr>
      <t>/passatger·km</t>
    </r>
  </si>
  <si>
    <r>
      <t>Kg CO</t>
    </r>
    <r>
      <rPr>
        <vertAlign val="subscript"/>
        <sz val="12"/>
        <color theme="1"/>
        <rFont val="Calibri"/>
        <family val="2"/>
        <scheme val="minor"/>
      </rPr>
      <t>2</t>
    </r>
    <r>
      <rPr>
        <sz val="12"/>
        <color theme="1"/>
        <rFont val="Calibri"/>
        <family val="2"/>
        <scheme val="minor"/>
      </rPr>
      <t>eq/Km</t>
    </r>
  </si>
  <si>
    <r>
      <t>kg CO</t>
    </r>
    <r>
      <rPr>
        <vertAlign val="subscript"/>
        <sz val="12"/>
        <color theme="1"/>
        <rFont val="Calibri"/>
        <family val="2"/>
      </rPr>
      <t>2</t>
    </r>
    <r>
      <rPr>
        <sz val="12"/>
        <color theme="1"/>
        <rFont val="Calibri"/>
        <family val="2"/>
      </rPr>
      <t>eq/Kg</t>
    </r>
  </si>
  <si>
    <r>
      <t>kg CO</t>
    </r>
    <r>
      <rPr>
        <vertAlign val="subscript"/>
        <sz val="12"/>
        <color theme="1"/>
        <rFont val="Calibri"/>
        <family val="2"/>
      </rPr>
      <t>2</t>
    </r>
    <r>
      <rPr>
        <sz val="12"/>
        <color theme="1"/>
        <rFont val="Calibri"/>
        <family val="2"/>
      </rPr>
      <t>eq/kg</t>
    </r>
  </si>
  <si>
    <r>
      <t>KgCO</t>
    </r>
    <r>
      <rPr>
        <vertAlign val="subscript"/>
        <sz val="11"/>
        <color theme="1"/>
        <rFont val="Calibri"/>
        <family val="2"/>
      </rPr>
      <t>2</t>
    </r>
    <r>
      <rPr>
        <sz val="11"/>
        <color theme="1"/>
        <rFont val="Calibri"/>
        <family val="2"/>
      </rPr>
      <t>eq/menú</t>
    </r>
  </si>
  <si>
    <r>
      <rPr>
        <b/>
        <sz val="14"/>
        <color rgb="FF000000"/>
        <rFont val="Calibri"/>
        <family val="2"/>
      </rPr>
      <t>People working at the event</t>
    </r>
  </si>
  <si>
    <r>
      <rPr>
        <b/>
        <sz val="12"/>
        <color rgb="FF000000"/>
        <rFont val="Calibri"/>
        <family val="2"/>
      </rPr>
      <t>Number of managers</t>
    </r>
    <r>
      <rPr>
        <b/>
        <sz val="12"/>
        <color rgb="FF000000"/>
        <rFont val="Calibri"/>
        <family val="2"/>
      </rPr>
      <t xml:space="preserve"> </t>
    </r>
  </si>
  <si>
    <r>
      <rPr>
        <b/>
        <sz val="12"/>
        <color rgb="FF000000"/>
        <rFont val="Calibri"/>
        <family val="2"/>
      </rPr>
      <t>Number of technicians</t>
    </r>
  </si>
  <si>
    <r>
      <rPr>
        <sz val="12"/>
        <color rgb="FF000000"/>
        <rFont val="Calibri"/>
        <family val="2"/>
      </rPr>
      <t>EU member states</t>
    </r>
  </si>
  <si>
    <r>
      <rPr>
        <sz val="12"/>
        <color rgb="FF000000"/>
        <rFont val="Calibri"/>
        <family val="2"/>
      </rPr>
      <t>Non-EU member states</t>
    </r>
  </si>
  <si>
    <r>
      <rPr>
        <b/>
        <sz val="12"/>
        <color rgb="FF000000"/>
        <rFont val="Calibri"/>
        <family val="2"/>
      </rPr>
      <t>Remuneration audit</t>
    </r>
  </si>
  <si>
    <r>
      <rPr>
        <b/>
        <sz val="14"/>
        <color rgb="FF000000"/>
        <rFont val="Calibri"/>
        <family val="2"/>
      </rPr>
      <t>Employees who worked at the event</t>
    </r>
  </si>
  <si>
    <r>
      <rPr>
        <b/>
        <sz val="14"/>
        <color rgb="FF000000"/>
        <rFont val="Calibri"/>
        <family val="2"/>
      </rPr>
      <t>Speakers at the event</t>
    </r>
  </si>
  <si>
    <r>
      <rPr>
        <b/>
        <sz val="14"/>
        <color rgb="FF000000"/>
        <rFont val="Calibri"/>
        <family val="2"/>
      </rPr>
      <t>Speakers at the event according to origin</t>
    </r>
  </si>
  <si>
    <r>
      <rPr>
        <sz val="12"/>
        <color rgb="FF000000"/>
        <rFont val="Calibri"/>
        <family val="2"/>
      </rPr>
      <t>Catalan and Spanish</t>
    </r>
  </si>
  <si>
    <r>
      <rPr>
        <b/>
        <sz val="14"/>
        <color rgb="FF000000"/>
        <rFont val="Calibri"/>
        <family val="2"/>
      </rPr>
      <t>Management staff</t>
    </r>
  </si>
  <si>
    <r>
      <rPr>
        <b/>
        <sz val="14"/>
        <color rgb="FF000000"/>
        <rFont val="Calibri"/>
        <family val="2"/>
      </rPr>
      <t>Technical staff</t>
    </r>
  </si>
  <si>
    <r>
      <rPr>
        <b/>
        <sz val="14"/>
        <color rgb="FF000000"/>
        <rFont val="Calibri"/>
        <family val="2"/>
      </rPr>
      <t>Service staff</t>
    </r>
  </si>
  <si>
    <r>
      <rPr>
        <b/>
        <sz val="14"/>
        <color rgb="FF000000"/>
        <rFont val="Calibri"/>
        <family val="2"/>
      </rPr>
      <t>Employees sub-contracted for the event only</t>
    </r>
  </si>
  <si>
    <r>
      <rPr>
        <b/>
        <sz val="14"/>
        <color rgb="FF000000"/>
        <rFont val="Calibri"/>
        <family val="2"/>
      </rPr>
      <t>Employees by role</t>
    </r>
  </si>
  <si>
    <r>
      <rPr>
        <sz val="12"/>
        <color rgb="FF000000"/>
        <rFont val="Calibri"/>
        <family val="2"/>
      </rPr>
      <t>Non-binary speakers</t>
    </r>
  </si>
  <si>
    <r>
      <rPr>
        <sz val="12"/>
        <color rgb="FF000000"/>
        <rFont val="Calibri"/>
        <family val="2"/>
      </rPr>
      <t>Non-binary staff</t>
    </r>
  </si>
  <si>
    <r>
      <rPr>
        <sz val="12"/>
        <color rgb="FF000000"/>
        <rFont val="Calibri"/>
        <family val="2"/>
      </rPr>
      <t>Produced in Catalonia</t>
    </r>
  </si>
  <si>
    <r>
      <rPr>
        <sz val="12"/>
        <color rgb="FF000000"/>
        <rFont val="Calibri"/>
        <family val="2"/>
      </rPr>
      <t>Produced outside Catalonia</t>
    </r>
  </si>
  <si>
    <r>
      <rPr>
        <sz val="12"/>
        <color rgb="FF000000"/>
        <rFont val="Calibri"/>
        <family val="2"/>
      </rPr>
      <t>No</t>
    </r>
  </si>
  <si>
    <r>
      <rPr>
        <sz val="12"/>
        <color rgb="FF000000"/>
        <rFont val="Calibri"/>
        <family val="2"/>
      </rPr>
      <t>Yes</t>
    </r>
  </si>
  <si>
    <r>
      <rPr>
        <b/>
        <sz val="14"/>
        <color rgb="FF000000"/>
        <rFont val="Calibri"/>
        <family val="2"/>
      </rPr>
      <t>Participation in the event of social inclusion entities</t>
    </r>
  </si>
  <si>
    <r>
      <rPr>
        <b/>
        <sz val="14"/>
        <color rgb="FF000000"/>
        <rFont val="Calibri"/>
        <family val="2"/>
      </rPr>
      <t>Speakers with a managerial role</t>
    </r>
  </si>
  <si>
    <r>
      <rPr>
        <b/>
        <sz val="11"/>
        <color rgb="FF000000"/>
        <rFont val="Calibri"/>
        <family val="2"/>
      </rPr>
      <t>Note</t>
    </r>
  </si>
  <si>
    <r>
      <rPr>
        <b/>
        <sz val="14"/>
        <color rgb="FFFFFFFF"/>
        <rFont val="Calibri"/>
        <family val="2"/>
      </rPr>
      <t>Name of the event</t>
    </r>
  </si>
  <si>
    <r>
      <rPr>
        <b/>
        <sz val="14"/>
        <color rgb="FFFFFFFF"/>
        <rFont val="Calibri"/>
        <family val="2"/>
      </rPr>
      <t>Date</t>
    </r>
  </si>
  <si>
    <r>
      <rPr>
        <b/>
        <sz val="16"/>
        <color rgb="FFFFFFFF"/>
        <rFont val="Calibri"/>
        <family val="2"/>
      </rPr>
      <t>Navigation</t>
    </r>
  </si>
  <si>
    <r>
      <rPr>
        <b/>
        <sz val="16"/>
        <color rgb="FF000000"/>
        <rFont val="Calibri"/>
        <family val="2"/>
      </rPr>
      <t>Data entry</t>
    </r>
  </si>
  <si>
    <r>
      <rPr>
        <b/>
        <sz val="16"/>
        <color rgb="FF000000"/>
        <rFont val="Calibri"/>
        <family val="2"/>
      </rPr>
      <t>Introduction:</t>
    </r>
    <r>
      <rPr>
        <b/>
        <sz val="16"/>
        <color rgb="FF000000"/>
        <rFont val="Calibri"/>
        <family val="2"/>
      </rPr>
      <t xml:space="preserve"> </t>
    </r>
    <r>
      <rPr>
        <b/>
        <sz val="16"/>
        <color rgb="FF000000"/>
        <rFont val="Calibri"/>
        <family val="2"/>
      </rPr>
      <t>Event sustainability calculation</t>
    </r>
  </si>
  <si>
    <r>
      <rPr>
        <b/>
        <sz val="12"/>
        <color rgb="FF000000"/>
        <rFont val="Calibri"/>
        <family val="2"/>
      </rPr>
      <t>Event sustainability calculation.</t>
    </r>
  </si>
  <si>
    <t>1.1</t>
  </si>
  <si>
    <t>1.1.1</t>
  </si>
  <si>
    <t>1.1.2</t>
  </si>
  <si>
    <t>1.2</t>
  </si>
  <si>
    <t>1.2.2</t>
  </si>
  <si>
    <t>1.2.1</t>
  </si>
  <si>
    <t>2.1</t>
  </si>
  <si>
    <t>2.1.1</t>
  </si>
  <si>
    <t>2.2.2</t>
  </si>
  <si>
    <t>2.2</t>
  </si>
  <si>
    <t>2.2.1</t>
  </si>
  <si>
    <t>2.3</t>
  </si>
  <si>
    <t>2.3.1</t>
  </si>
  <si>
    <t>2.3.2</t>
  </si>
  <si>
    <t>3.1</t>
  </si>
  <si>
    <t>3.1.1</t>
  </si>
  <si>
    <t>3.2</t>
  </si>
  <si>
    <t>3.2.1</t>
  </si>
  <si>
    <t>1.3</t>
  </si>
  <si>
    <t>1.3.1</t>
  </si>
  <si>
    <t>1.4</t>
  </si>
  <si>
    <t>1.4.1</t>
  </si>
  <si>
    <r>
      <rPr>
        <b/>
        <sz val="12"/>
        <color rgb="FF000000"/>
        <rFont val="Calibri"/>
        <family val="2"/>
      </rPr>
      <t>Total time</t>
    </r>
  </si>
  <si>
    <r>
      <rPr>
        <b/>
        <sz val="14"/>
        <color rgb="FFFFFFFF"/>
        <rFont val="Calibri"/>
        <family val="2"/>
      </rPr>
      <t>Time</t>
    </r>
  </si>
  <si>
    <t>2.1.2</t>
  </si>
  <si>
    <t>2.1.3</t>
  </si>
  <si>
    <t>3.1.2</t>
  </si>
  <si>
    <r>
      <rPr>
        <b/>
        <sz val="14"/>
        <color rgb="FFFFFFFF"/>
        <rFont val="Calibri"/>
        <family val="2"/>
      </rPr>
      <t>Companies involved</t>
    </r>
  </si>
  <si>
    <r>
      <rPr>
        <b/>
        <sz val="14"/>
        <color rgb="FFFFFFFF"/>
        <rFont val="Calibri"/>
        <family val="2"/>
      </rPr>
      <t>Companies and products offered</t>
    </r>
  </si>
  <si>
    <r>
      <rPr>
        <b/>
        <sz val="14"/>
        <color rgb="FF000000"/>
        <rFont val="Calibri"/>
        <family val="2"/>
      </rPr>
      <t>Contents</t>
    </r>
  </si>
  <si>
    <r>
      <rPr>
        <u/>
        <sz val="12"/>
        <color rgb="FF0563C1"/>
        <rFont val="Calibri"/>
        <family val="2"/>
      </rPr>
      <t>Link to the Catalan Climate Change Office.</t>
    </r>
  </si>
  <si>
    <r>
      <rPr>
        <b/>
        <sz val="14"/>
        <color rgb="FFFFFFFF"/>
        <rFont val="Calibri"/>
        <family val="2"/>
      </rPr>
      <t>Transportation of material</t>
    </r>
  </si>
  <si>
    <r>
      <rPr>
        <b/>
        <sz val="14"/>
        <color rgb="FFFFFFFF"/>
        <rFont val="Calibri"/>
        <family val="2"/>
      </rPr>
      <t xml:space="preserve"> </t>
    </r>
    <r>
      <rPr>
        <b/>
        <sz val="14"/>
        <color rgb="FFFFFFFF"/>
        <rFont val="Calibri"/>
        <family val="2"/>
      </rPr>
      <t>Amount</t>
    </r>
  </si>
  <si>
    <r>
      <rPr>
        <b/>
        <sz val="12"/>
        <color rgb="FF000000"/>
        <rFont val="Calibri"/>
        <family val="2"/>
      </rPr>
      <t>Info.</t>
    </r>
  </si>
  <si>
    <r>
      <rPr>
        <b/>
        <sz val="16"/>
        <color rgb="FF000000"/>
        <rFont val="Calibri"/>
        <family val="2"/>
      </rPr>
      <t>Materials</t>
    </r>
  </si>
  <si>
    <r>
      <rPr>
        <b/>
        <sz val="16"/>
        <color rgb="FF000000"/>
        <rFont val="Calibri"/>
        <family val="2"/>
      </rPr>
      <t>Food and drinks</t>
    </r>
  </si>
  <si>
    <r>
      <rPr>
        <b/>
        <sz val="12"/>
        <color rgb="FF000000"/>
        <rFont val="Calibri"/>
        <family val="2"/>
      </rPr>
      <t>Drink</t>
    </r>
  </si>
  <si>
    <r>
      <rPr>
        <b/>
        <sz val="14"/>
        <color rgb="FFFFFFFF"/>
        <rFont val="Calibri"/>
        <family val="2"/>
      </rPr>
      <t>People working at the event</t>
    </r>
  </si>
  <si>
    <r>
      <rPr>
        <b/>
        <sz val="12"/>
        <color rgb="FF000000"/>
        <rFont val="Calibri"/>
        <family val="2"/>
      </rPr>
      <t>Number of service staff</t>
    </r>
  </si>
  <si>
    <r>
      <rPr>
        <b/>
        <sz val="14"/>
        <color rgb="FFFFFFFF"/>
        <rFont val="Calibri"/>
        <family val="2"/>
      </rPr>
      <t>Speakers</t>
    </r>
  </si>
  <si>
    <r>
      <rPr>
        <b/>
        <sz val="14"/>
        <color rgb="FFFFFFFF"/>
        <rFont val="Calibri"/>
        <family val="2"/>
      </rPr>
      <t>People working</t>
    </r>
  </si>
  <si>
    <r>
      <rPr>
        <b/>
        <sz val="12"/>
        <color rgb="FF000000"/>
        <rFont val="Calibri"/>
        <family val="2"/>
      </rPr>
      <t>Type of company and products offered</t>
    </r>
  </si>
  <si>
    <r>
      <rPr>
        <sz val="12"/>
        <color rgb="FF000000"/>
        <rFont val="Calibri"/>
        <family val="2"/>
      </rPr>
      <t>Van</t>
    </r>
  </si>
  <si>
    <r>
      <rPr>
        <sz val="12"/>
        <color rgb="FF000000"/>
        <rFont val="Calibri"/>
        <family val="2"/>
      </rPr>
      <t>Metro</t>
    </r>
  </si>
  <si>
    <r>
      <rPr>
        <b/>
        <sz val="14"/>
        <color rgb="FFFFFFFF"/>
        <rFont val="Calibri"/>
        <family val="2"/>
      </rPr>
      <t>Type</t>
    </r>
  </si>
  <si>
    <r>
      <rPr>
        <sz val="12"/>
        <color rgb="FF000000"/>
        <rFont val="Calibri"/>
        <family val="2"/>
      </rPr>
      <t>Regular paper</t>
    </r>
    <r>
      <rPr>
        <sz val="12"/>
        <color rgb="FF000000"/>
        <rFont val="Calibri"/>
        <family val="2"/>
      </rPr>
      <t xml:space="preserve"> </t>
    </r>
  </si>
  <si>
    <r>
      <rPr>
        <sz val="12"/>
        <color rgb="FF000000"/>
        <rFont val="Calibri"/>
        <family val="2"/>
      </rPr>
      <t>Recycled paper</t>
    </r>
  </si>
  <si>
    <r>
      <rPr>
        <sz val="12"/>
        <color rgb="FF000000"/>
        <rFont val="Calibri"/>
        <family val="2"/>
      </rPr>
      <t>Plastic</t>
    </r>
  </si>
  <si>
    <r>
      <rPr>
        <sz val="12"/>
        <color rgb="FF000000"/>
        <rFont val="Calibri"/>
        <family val="2"/>
      </rPr>
      <t>Waste and/or general waste fraction</t>
    </r>
  </si>
  <si>
    <r>
      <rPr>
        <sz val="12"/>
        <color rgb="FF000000"/>
        <rFont val="Calibri"/>
        <family val="2"/>
      </rPr>
      <t>Light packaging</t>
    </r>
  </si>
  <si>
    <r>
      <rPr>
        <sz val="12"/>
        <color rgb="FF000000"/>
        <rFont val="Calibri"/>
        <family val="2"/>
      </rPr>
      <t>Paper/cardboard</t>
    </r>
  </si>
  <si>
    <r>
      <rPr>
        <sz val="12"/>
        <color rgb="FF000000"/>
        <rFont val="Calibri"/>
        <family val="2"/>
      </rPr>
      <t>Glass</t>
    </r>
  </si>
  <si>
    <r>
      <rPr>
        <sz val="12"/>
        <color rgb="FF000000"/>
        <rFont val="Calibri"/>
        <family val="2"/>
      </rPr>
      <t>Organic</t>
    </r>
  </si>
  <si>
    <r>
      <rPr>
        <sz val="12"/>
        <color rgb="FF000000"/>
        <rFont val="Calibri"/>
        <family val="2"/>
      </rPr>
      <t>Water</t>
    </r>
  </si>
  <si>
    <r>
      <rPr>
        <b/>
        <sz val="14"/>
        <color rgb="FFFFFFFF"/>
        <rFont val="Calibri"/>
        <family val="2"/>
      </rPr>
      <t>Total and by gender</t>
    </r>
  </si>
  <si>
    <r>
      <rPr>
        <b/>
        <sz val="14"/>
        <color rgb="FFFFFFFF"/>
        <rFont val="Calibri"/>
        <family val="2"/>
      </rPr>
      <t>Total by origin</t>
    </r>
  </si>
  <si>
    <r>
      <rPr>
        <b/>
        <sz val="14"/>
        <color rgb="FFFFFFFF"/>
        <rFont val="Calibri"/>
        <family val="2"/>
      </rPr>
      <t>Type of company</t>
    </r>
  </si>
  <si>
    <r>
      <rPr>
        <b/>
        <sz val="14"/>
        <color rgb="FFFFFFFF"/>
        <rFont val="Calibri"/>
        <family val="2"/>
      </rPr>
      <t>Unit of measurement</t>
    </r>
  </si>
  <si>
    <r>
      <rPr>
        <sz val="12"/>
        <color rgb="FF000000"/>
        <rFont val="Calibri"/>
        <family val="2"/>
      </rPr>
      <t>km</t>
    </r>
  </si>
  <si>
    <r>
      <rPr>
        <sz val="12"/>
        <color rgb="FF000000"/>
        <rFont val="Calibri"/>
        <family val="2"/>
      </rPr>
      <t>kWh</t>
    </r>
  </si>
  <si>
    <r>
      <rPr>
        <sz val="12"/>
        <color rgb="FF000000"/>
        <rFont val="Calibri"/>
        <family val="2"/>
      </rPr>
      <t>kg</t>
    </r>
  </si>
  <si>
    <r>
      <rPr>
        <b/>
        <sz val="14"/>
        <color rgb="FFFFFFFF"/>
        <rFont val="Calibri"/>
        <family val="2"/>
      </rPr>
      <t>Amount</t>
    </r>
  </si>
  <si>
    <r>
      <rPr>
        <b/>
        <sz val="14"/>
        <color rgb="FF000000"/>
        <rFont val="Calibri"/>
        <family val="2"/>
      </rPr>
      <t>Category</t>
    </r>
  </si>
  <si>
    <r>
      <rPr>
        <b/>
        <sz val="12"/>
        <color rgb="FF3B3838"/>
        <rFont val="Calibri"/>
        <family val="2"/>
      </rPr>
      <t>Food</t>
    </r>
  </si>
  <si>
    <r>
      <rPr>
        <b/>
        <sz val="12"/>
        <color rgb="FF000000"/>
        <rFont val="Calibri"/>
        <family val="2"/>
      </rPr>
      <t>Total number</t>
    </r>
  </si>
  <si>
    <t>Description of the tool</t>
  </si>
  <si>
    <t>The emission factors are those available on 23/05/2023.</t>
  </si>
  <si>
    <t>This tool is designed to help self-assess the overall sustainability of an event. In this sense, the tool allows calculating an event’s environmental (carbon footprint), social (gender and inclusion) and economic (local economy and wage gap) impacts.
The event organizer is the individual who enters all the data.
In order to make as complete an assessment as possible, it will be necessary for the person organizing the event to ask for information from both the people participating and the companies responsible for different services during the event (e.g. catering). We advise that the need to obtain the data be discussed with all the companies that have a role in the event prior to its completion, so that they take this into account from the outset.</t>
  </si>
  <si>
    <r>
      <rPr>
        <sz val="12"/>
        <color rgb="FF000000"/>
        <rFont val="Calibri"/>
        <family val="2"/>
      </rPr>
      <t xml:space="preserve">The Excel file has 3 visible tabs: </t>
    </r>
    <r>
      <rPr>
        <i/>
        <sz val="12"/>
        <color rgb="FF000000"/>
        <rFont val="Calibri"/>
        <family val="2"/>
      </rPr>
      <t>Introduction</t>
    </r>
    <r>
      <rPr>
        <sz val="12"/>
        <color rgb="FF000000"/>
        <rFont val="Calibri"/>
        <family val="2"/>
      </rPr>
      <t xml:space="preserve">, </t>
    </r>
    <r>
      <rPr>
        <i/>
        <sz val="12"/>
        <color rgb="FF000000"/>
        <rFont val="Calibri"/>
        <family val="2"/>
      </rPr>
      <t>Event data</t>
    </r>
    <r>
      <rPr>
        <sz val="12"/>
        <color rgb="FF000000"/>
        <rFont val="Calibri"/>
        <family val="2"/>
      </rPr>
      <t xml:space="preserve"> and </t>
    </r>
    <r>
      <rPr>
        <i/>
        <sz val="12"/>
        <color rgb="FF000000"/>
        <rFont val="Calibri"/>
        <family val="2"/>
      </rPr>
      <t>Results report</t>
    </r>
    <r>
      <rPr>
        <sz val="12"/>
        <color rgb="FF000000"/>
        <rFont val="Calibri"/>
        <family val="2"/>
      </rPr>
      <t>.</t>
    </r>
    <r>
      <rPr>
        <sz val="12"/>
        <rFont val="Calibri"/>
        <family val="2"/>
        <scheme val="minor"/>
      </rPr>
      <t xml:space="preserve">
</t>
    </r>
    <r>
      <rPr>
        <sz val="12"/>
        <color rgb="FF000000"/>
        <rFont val="Calibri"/>
        <family val="2"/>
      </rPr>
      <t>At the top of each tab there is a table of contents with links to facilitate navigation between the different tables and sections.</t>
    </r>
    <r>
      <rPr>
        <sz val="12"/>
        <rFont val="Calibri"/>
        <family val="2"/>
        <scheme val="minor"/>
      </rPr>
      <t xml:space="preserve">
</t>
    </r>
    <r>
      <rPr>
        <sz val="12"/>
        <color rgb="FF000000"/>
        <rFont val="Calibri"/>
        <family val="2"/>
      </rPr>
      <t>You can use the “Go to” command (which has a keyboard shortcut) to open a dialogue box that lists all defined names, allowing you to jump quickly to the named location.</t>
    </r>
  </si>
  <si>
    <t>The tool for calculating event sustainability has been created by the Catalan Tourism Agency in collaboration with the Catalan Climate Change Office and supported by the Catalan Women’s Institute. The intellectual property corresponding to the event belongs exclusively to the Catalan Tourism Agency.
The tool has been designed for self-assessment purposes, and is not intended to be used for the certification of companies or entities. The quality of the data is the sole responsibility of the natural or legal person organizing the event. The Catalan Tourism Agency is not responsible for the quality of the data entered into the tool, the result obtained or their use.
The tool is made available to the public for non-commercial purposes. Users have permission to use and transfer it, always indicating the source and authorship of the same and doing so in a way that does not imply that the Catalan Tourism Agency supports or sponsors the way in which the tool is used by users. Any reproduction or adaptation to create a commercial version of the tool is strictly prohibited.</t>
  </si>
  <si>
    <r>
      <rPr>
        <sz val="12"/>
        <rFont val="Calibri"/>
        <family val="2"/>
      </rPr>
      <t>Ask event participants and speakers for this information in a registration questionnaire.</t>
    </r>
  </si>
  <si>
    <r>
      <rPr>
        <sz val="12"/>
        <rFont val="Calibri"/>
        <family val="2"/>
      </rPr>
      <t>Ask everyone who participated for this information. In the boxes in column E, enter the total number of nights that all participants spent in each type of hotel. For speakers, you should also take into account moderators and/or people presenting the speech.</t>
    </r>
  </si>
  <si>
    <t>This version is currently being tested.</t>
  </si>
  <si>
    <t>Enter the total kilometres (km) travelled by the participants and speakers. Convert all distances into km. For decimals, use “,” (comma). NEVER use a “.” (point).</t>
  </si>
  <si>
    <r>
      <rPr>
        <b/>
        <sz val="11"/>
        <color theme="0"/>
        <rFont val="Calibri"/>
        <family val="2"/>
      </rPr>
      <t>Advice</t>
    </r>
  </si>
  <si>
    <r>
      <rPr>
        <b/>
        <sz val="11"/>
        <color theme="0"/>
        <rFont val="Calibri"/>
        <family val="2"/>
      </rPr>
      <t>Info.</t>
    </r>
  </si>
  <si>
    <t>How have the participants and organizers moved?</t>
  </si>
  <si>
    <t>Unit of measurement</t>
  </si>
  <si>
    <t>Journey of participants, speakers and organizers</t>
  </si>
  <si>
    <t>National flight</t>
  </si>
  <si>
    <t>Short-haul flight</t>
  </si>
  <si>
    <t>Ask the catering company and the event venue what has been transported:
1. If the trip was made by van, and you know the kilometres travelled to transport it, enter the data in cell E58.
2. If, instead of kilometres, some subcontracted companies can provide you with the data on the movement of goods (food, stands, etc.) directly in emissions, you must indicate them in cell E59.
Please comment it before the event starts so they can take it into account.</t>
  </si>
  <si>
    <r>
      <rPr>
        <sz val="12"/>
        <rFont val="Calibri"/>
        <family val="2"/>
      </rPr>
      <t>If you have the goods transportation data in CO</t>
    </r>
    <r>
      <rPr>
        <vertAlign val="subscript"/>
        <sz val="12"/>
        <rFont val="Calibri"/>
        <family val="2"/>
      </rPr>
      <t>2eq</t>
    </r>
    <r>
      <rPr>
        <sz val="12"/>
        <rFont val="Calibri"/>
        <family val="2"/>
      </rPr>
      <t xml:space="preserve"> emissions, include this in cell E59.</t>
    </r>
  </si>
  <si>
    <t>Distance travelled by the transported material</t>
  </si>
  <si>
    <t>Emissions from the mobility of goods (stands, furniture, transport of flyers, etc.) associated with the event</t>
  </si>
  <si>
    <r>
      <t>Direct tonnes of CO</t>
    </r>
    <r>
      <rPr>
        <vertAlign val="subscript"/>
        <sz val="9"/>
        <color rgb="FF000000"/>
        <rFont val="Calibri"/>
        <family val="2"/>
      </rPr>
      <t>2</t>
    </r>
    <r>
      <rPr>
        <vertAlign val="subscript"/>
        <sz val="12"/>
        <color rgb="FF000000"/>
        <rFont val="Calibri"/>
        <family val="2"/>
      </rPr>
      <t>eq</t>
    </r>
  </si>
  <si>
    <t>Ask for this information (estimates of consumption) at the venue where the event is held.
The easiest way to know the part of energy consumption attributable to the event is that the contract states that data on the building's consumption must be provided for the duration of the event.
* Preferably, if the place where the event is held has an energy management system and is therefore monitored, it will be necessary to obtain the actual consumption data associated with the days of the event.
* If the facilities do not have a monitoring system, then it will be necessary to obtain an estimate based on the actual energy consumption of your facilities for the entire previous year and divide it by the number of days that the facility has been open and operating. With this ratio of consumption/day it is multiplied by the days that the event has lasted and we could already have some estimated consumption data.</t>
  </si>
  <si>
    <t>Diesel (e.g. generators)</t>
  </si>
  <si>
    <r>
      <rPr>
        <sz val="12"/>
        <color rgb="FF000000"/>
        <rFont val="Calibri"/>
        <family val="2"/>
      </rPr>
      <t>Natural gas. If you have the consumption data in m</t>
    </r>
    <r>
      <rPr>
        <vertAlign val="superscript"/>
        <sz val="12"/>
        <color rgb="FF000000"/>
        <rFont val="Calibri"/>
        <family val="2"/>
      </rPr>
      <t>3</t>
    </r>
    <r>
      <rPr>
        <sz val="12"/>
        <color rgb="FF000000"/>
        <rFont val="Calibri"/>
        <family val="2"/>
      </rPr>
      <t>, you can convert this to kWh by applying the multiplying factor of 11,65 kWh/Nm</t>
    </r>
    <r>
      <rPr>
        <vertAlign val="superscript"/>
        <sz val="12"/>
        <color rgb="FF000000"/>
        <rFont val="Calibri"/>
        <family val="2"/>
      </rPr>
      <t>3</t>
    </r>
    <r>
      <rPr>
        <sz val="12"/>
        <color rgb="FF000000"/>
        <rFont val="Calibri"/>
        <family val="2"/>
      </rPr>
      <t xml:space="preserve"> of natural gas.</t>
    </r>
  </si>
  <si>
    <t>5-star hotel and grand luxe hotel</t>
  </si>
  <si>
    <t>Pensions/Hostels</t>
  </si>
  <si>
    <t>Tourist apartments/HUTs</t>
  </si>
  <si>
    <t>Pensió/Hostal/Alberg</t>
  </si>
  <si>
    <t>Petjada de Carboni del Turisme a la ciutat de Barcelona En el marc del Pla Estratègic de Turisme 2016-2021</t>
  </si>
  <si>
    <t>Apartaments turístics/HUTs</t>
  </si>
  <si>
    <t>Petjada de Carboni del Turisme a la ciutat de Barcelona En el marc del Pla Estratègic de Turisme 2016-2022</t>
  </si>
  <si>
    <t>Ask the catering companies and the event venue for their details. You must enter the total for the entire event.</t>
  </si>
  <si>
    <t>litres</t>
  </si>
  <si>
    <t>Ask the catering company to collect the data. Inform it before the event.</t>
  </si>
  <si>
    <t>Set-menu with meat</t>
  </si>
  <si>
    <t>Water (if is plastic bottle)</t>
  </si>
  <si>
    <t>RESULTAT (tCO2 eq)</t>
  </si>
  <si>
    <t>Densitat (kg/m3)</t>
  </si>
  <si>
    <t>L</t>
  </si>
  <si>
    <t>KgCO2eq/kg</t>
  </si>
  <si>
    <r>
      <rPr>
        <sz val="12"/>
        <rFont val="Calibri"/>
        <family val="2"/>
      </rPr>
      <t xml:space="preserve">Ask the companies involved in the event’s execution for this data so that they can provide it to you once the event has finished. </t>
    </r>
    <r>
      <rPr>
        <sz val="12"/>
        <rFont val="Calibri"/>
        <family val="2"/>
        <scheme val="minor"/>
      </rPr>
      <t xml:space="preserve">
</t>
    </r>
    <r>
      <rPr>
        <sz val="12"/>
        <rFont val="Calibri"/>
        <family val="2"/>
      </rPr>
      <t>Take your organization’s data into account, too.</t>
    </r>
  </si>
  <si>
    <t>Total people</t>
  </si>
  <si>
    <t>Number of people sub-contracted to hold the</t>
  </si>
  <si>
    <t>event</t>
  </si>
  <si>
    <t>Women</t>
  </si>
  <si>
    <t>Men</t>
  </si>
  <si>
    <t>Non-binary people</t>
  </si>
  <si>
    <t>Total managers</t>
  </si>
  <si>
    <t>Women managers</t>
  </si>
  <si>
    <t>Men managers</t>
  </si>
  <si>
    <t>Total technicians</t>
  </si>
  <si>
    <t>Women technicians</t>
  </si>
  <si>
    <t>Men technicians</t>
  </si>
  <si>
    <t>Total service staff</t>
  </si>
  <si>
    <t>Women service staff</t>
  </si>
  <si>
    <t>Men service staff</t>
  </si>
  <si>
    <t>Total subcontracted people</t>
  </si>
  <si>
    <t>Women subcontracted</t>
  </si>
  <si>
    <t>Men subcontracted</t>
  </si>
  <si>
    <t>Non-binary people subcontracted</t>
  </si>
  <si>
    <r>
      <rPr>
        <sz val="12"/>
        <rFont val="Calibri"/>
        <family val="2"/>
      </rPr>
      <t>You should collect this information yourself.</t>
    </r>
  </si>
  <si>
    <t>Total speakers</t>
  </si>
  <si>
    <t>Women speakers</t>
  </si>
  <si>
    <t>Men speakers</t>
  </si>
  <si>
    <t>Total speakers with a managerial role</t>
  </si>
  <si>
    <t>Women speakers with a managerial role</t>
  </si>
  <si>
    <t>Non-binary people speakers with a managerial role</t>
  </si>
  <si>
    <t>Men speakers with a managerial role</t>
  </si>
  <si>
    <t>You should collect this information yourself.</t>
  </si>
  <si>
    <t>Total duration of the speeches delivered by women</t>
  </si>
  <si>
    <t>Total duration of the speeches delivered by men</t>
  </si>
  <si>
    <t>Catalan and Spanish</t>
  </si>
  <si>
    <t>Number of speakers</t>
  </si>
  <si>
    <t>People with functional diversity</t>
  </si>
  <si>
    <t>Total people with functional diversity</t>
  </si>
  <si>
    <t>Women with functional diversity</t>
  </si>
  <si>
    <t>Men with functional diversity</t>
  </si>
  <si>
    <t>Women speakers with functional diversity</t>
  </si>
  <si>
    <t>Men speakers with functional diversity</t>
  </si>
  <si>
    <t>Total speakers with functional diversity</t>
  </si>
  <si>
    <t>Functional diversity</t>
  </si>
  <si>
    <t>Speakers with functional diversity</t>
  </si>
  <si>
    <r>
      <rPr>
        <b/>
        <sz val="16"/>
        <color theme="0"/>
        <rFont val="Calibri"/>
        <family val="2"/>
      </rPr>
      <t>Economic sustainability</t>
    </r>
  </si>
  <si>
    <r>
      <rPr>
        <sz val="12"/>
        <rFont val="Calibri"/>
        <family val="2"/>
      </rPr>
      <t>You should collect this information yourself.</t>
    </r>
    <r>
      <rPr>
        <sz val="12"/>
        <rFont val="Calibri"/>
        <family val="2"/>
        <scheme val="minor"/>
      </rPr>
      <t xml:space="preserve"> You should include your company too.</t>
    </r>
  </si>
  <si>
    <t>Companies involved in the organisation of the</t>
  </si>
  <si>
    <t>Total number of companies involved in the event</t>
  </si>
  <si>
    <r>
      <rPr>
        <sz val="12"/>
        <rFont val="Calibri"/>
        <family val="2"/>
      </rPr>
      <t xml:space="preserve">Ask for information from each company participating in the event. </t>
    </r>
    <r>
      <rPr>
        <sz val="12"/>
        <rFont val="Calibri"/>
        <family val="2"/>
        <scheme val="minor"/>
      </rPr>
      <t>You should include your company too.</t>
    </r>
  </si>
  <si>
    <t>Ask for information from each company participating in the event (including the event organizer). Answering is always voluntary.</t>
  </si>
  <si>
    <t xml:space="preserve"> organization of the event</t>
  </si>
  <si>
    <t>Salary ratio of the companies involved in the</t>
  </si>
  <si>
    <r>
      <rPr>
        <b/>
        <sz val="12"/>
        <color rgb="FF000000"/>
        <rFont val="Calibri"/>
        <family val="2"/>
      </rPr>
      <t>Employees with a temporary contract</t>
    </r>
    <r>
      <rPr>
        <b/>
        <sz val="12"/>
        <color theme="1"/>
        <rFont val="Calibri"/>
        <family val="2"/>
        <scheme val="minor"/>
      </rPr>
      <t xml:space="preserve"> in</t>
    </r>
  </si>
  <si>
    <t>companies</t>
  </si>
  <si>
    <t>Social: functional diversity</t>
  </si>
  <si>
    <r>
      <t>tCO</t>
    </r>
    <r>
      <rPr>
        <b/>
        <vertAlign val="subscript"/>
        <sz val="12"/>
        <color rgb="FF000000"/>
        <rFont val="Calibri"/>
        <family val="2"/>
      </rPr>
      <t>2eq</t>
    </r>
  </si>
  <si>
    <r>
      <rPr>
        <b/>
        <sz val="16"/>
        <color rgb="FF000000"/>
        <rFont val="Calibri"/>
        <family val="2"/>
      </rPr>
      <t xml:space="preserve"> Total carbon footprint (tCO</t>
    </r>
    <r>
      <rPr>
        <b/>
        <vertAlign val="subscript"/>
        <sz val="16"/>
        <color rgb="FF000000"/>
        <rFont val="Calibri"/>
        <family val="2"/>
      </rPr>
      <t>2eq</t>
    </r>
    <r>
      <rPr>
        <b/>
        <sz val="16"/>
        <color rgb="FF000000"/>
        <rFont val="Calibri"/>
        <family val="2"/>
      </rPr>
      <t>)</t>
    </r>
  </si>
  <si>
    <t>Participants, organizers and speakers</t>
  </si>
  <si>
    <t>*Emissions from freight transport may come directly from the transport company and be calculated with emission factors not provided by the tool.</t>
  </si>
  <si>
    <t>Freight transport*</t>
  </si>
  <si>
    <t>Management staff</t>
  </si>
  <si>
    <t>Technical staff</t>
  </si>
  <si>
    <t>Service staff</t>
  </si>
  <si>
    <t>Duration of the speeches</t>
  </si>
  <si>
    <t>With functional diversity</t>
  </si>
  <si>
    <t>Without functional diversity</t>
  </si>
  <si>
    <t>Employees with functional diversity who worked at the event</t>
  </si>
  <si>
    <t>Speakers with functional diversity at the event</t>
  </si>
  <si>
    <t>Women staff</t>
  </si>
  <si>
    <t>Men staff</t>
  </si>
  <si>
    <t>Type of organization involved in the event</t>
  </si>
  <si>
    <t>Salary ratios of the companies involved in the event</t>
  </si>
  <si>
    <t>How does the tool work?</t>
  </si>
  <si>
    <t>Navigation</t>
  </si>
  <si>
    <r>
      <rPr>
        <sz val="12"/>
        <color rgb="FF000000"/>
        <rFont val="Calibri"/>
        <family val="2"/>
      </rPr>
      <t>tCO</t>
    </r>
    <r>
      <rPr>
        <vertAlign val="subscript"/>
        <sz val="9"/>
        <color rgb="FF000000"/>
        <rFont val="Calibri"/>
        <family val="2"/>
      </rPr>
      <t>2</t>
    </r>
    <r>
      <rPr>
        <vertAlign val="subscript"/>
        <sz val="12"/>
        <color rgb="FF000000"/>
        <rFont val="Calibri"/>
        <family val="2"/>
      </rPr>
      <t>eq</t>
    </r>
  </si>
  <si>
    <t>Chapter 1. Environmental sustainability: climate change - calculating the event’s carbon footprint</t>
  </si>
  <si>
    <t>1.1. Mobility</t>
  </si>
  <si>
    <t>1.2. Energy in the facilities (venue where the event is held and overnight stays)</t>
  </si>
  <si>
    <t>1.3. Materials</t>
  </si>
  <si>
    <t>1.4. Food and drinks</t>
  </si>
  <si>
    <t>Chapter 2. Social sustainability</t>
  </si>
  <si>
    <t>2.1. Gender equality</t>
  </si>
  <si>
    <t>2.2. Inclusion of origin or provenance</t>
  </si>
  <si>
    <t>2.3. Inclusion of people with disabilities</t>
  </si>
  <si>
    <t>Chapter 3. Economic sustainability</t>
  </si>
  <si>
    <t>3.1. Local companies</t>
  </si>
  <si>
    <t>3.2. Fair remuneration</t>
  </si>
  <si>
    <t>Name and date of the event</t>
  </si>
  <si>
    <t>Companies in which 1-0% of the employees have temporary contracts</t>
  </si>
  <si>
    <t>How can I offset emissions?</t>
  </si>
  <si>
    <t>Environmental: climate change</t>
  </si>
  <si>
    <t>Social: gender</t>
  </si>
  <si>
    <t>Social: inclusion of origin and provenance</t>
  </si>
  <si>
    <t>Economic: stimulation of the local economy</t>
  </si>
  <si>
    <t>Economic: diversification of the economic fabric and inclusion of placement agencies</t>
  </si>
  <si>
    <t>Economic: remuneration</t>
  </si>
  <si>
    <t>Inclusion of people with functional diversity</t>
  </si>
  <si>
    <t>Results report: event sustainability</t>
  </si>
  <si>
    <t>Food and drinks</t>
  </si>
  <si>
    <t>Mobility</t>
  </si>
  <si>
    <t>Energy (electricity and fuels)</t>
  </si>
  <si>
    <t>Accommodation</t>
  </si>
  <si>
    <t>Materials, waste and water</t>
  </si>
  <si>
    <t>Electricity</t>
  </si>
  <si>
    <t>Fuels (gas and/or diesel)</t>
  </si>
  <si>
    <t>Water</t>
  </si>
  <si>
    <t>Waste</t>
  </si>
  <si>
    <t>EU member states</t>
  </si>
  <si>
    <t>Non-EU member states</t>
  </si>
  <si>
    <t>Local Catalan companies</t>
  </si>
  <si>
    <t>Non-Catalan companies</t>
  </si>
  <si>
    <t>Public companies</t>
  </si>
  <si>
    <t>Non-profit companies</t>
  </si>
  <si>
    <t>For-profit companies</t>
  </si>
  <si>
    <t>Public academic centres</t>
  </si>
  <si>
    <t>Private academic centres</t>
  </si>
  <si>
    <t>Specialised work centres</t>
  </si>
  <si>
    <t>Social insertion companies</t>
  </si>
  <si>
    <t>Employees of the companies involved in holding the event with a temporary contract</t>
  </si>
  <si>
    <t>Companies in which all employees have permanent contracts</t>
  </si>
  <si>
    <t>Companies in which 1-10% of the employees have temporary contracts</t>
  </si>
  <si>
    <t>Companies in which 11-20% of the employees have temporary contracts</t>
  </si>
  <si>
    <t>Companies in which 21-30% of the employees have temporary contracts</t>
  </si>
  <si>
    <t>Companies in which 31-40% of the employees have temporary contracts</t>
  </si>
  <si>
    <t>Companies in which 41-60% of the employees have temporary contracts</t>
  </si>
  <si>
    <t>Companies in which more than 60% of the employees have temporary contracts</t>
  </si>
  <si>
    <t>Salary ratio of 1:1 to 1:6</t>
  </si>
  <si>
    <t>Salary ratio of 1:7 to 1:14</t>
  </si>
  <si>
    <t>Salary ratio of 1:15 to 1:20</t>
  </si>
  <si>
    <t>Salary ratio of 1:21 to 1:29</t>
  </si>
  <si>
    <t>Salary ratio of 1:30 or more</t>
  </si>
  <si>
    <t>Companies that carry out a remuneration audit</t>
  </si>
  <si>
    <t>Environmental sustainability: climate change - calculating the event’s carbon footprint</t>
  </si>
  <si>
    <t>Distance travelled</t>
  </si>
  <si>
    <t>Long-haul flight</t>
  </si>
  <si>
    <t>International flight</t>
  </si>
  <si>
    <t>Petrol car</t>
  </si>
  <si>
    <t>Diesel car</t>
  </si>
  <si>
    <t>Hybrid car</t>
  </si>
  <si>
    <t>Electric car</t>
  </si>
  <si>
    <t>Van</t>
  </si>
  <si>
    <t>Electric scooter</t>
  </si>
  <si>
    <t>Electric motorbike</t>
  </si>
  <si>
    <t>Motorbike</t>
  </si>
  <si>
    <t>Shared petrol car</t>
  </si>
  <si>
    <t>Shared diesel car</t>
  </si>
  <si>
    <t>Shared hybrid car</t>
  </si>
  <si>
    <t>Shared electric car</t>
  </si>
  <si>
    <t>Tram</t>
  </si>
  <si>
    <t>Railways</t>
  </si>
  <si>
    <t>Commuter train</t>
  </si>
  <si>
    <t>Regional train</t>
  </si>
  <si>
    <t>Long distance train</t>
  </si>
  <si>
    <t>AVE (high speed train)</t>
  </si>
  <si>
    <t>AVANT (mid-distance high-speed train)</t>
  </si>
  <si>
    <t>Bus</t>
  </si>
  <si>
    <t xml:space="preserve">City bus </t>
  </si>
  <si>
    <t>Inter-city bus</t>
  </si>
  <si>
    <t>By foot</t>
  </si>
  <si>
    <t>Bike</t>
  </si>
  <si>
    <t>E-bike</t>
  </si>
  <si>
    <t>4-star hotel</t>
  </si>
  <si>
    <t>3-star hotel</t>
  </si>
  <si>
    <t>1 and 2-star hotel</t>
  </si>
  <si>
    <t>Energy in the facilities (venue where the event is held and overnight stays)</t>
  </si>
  <si>
    <t>Overnight stays of participants and speakers</t>
  </si>
  <si>
    <t>Overnight stays</t>
  </si>
  <si>
    <t>Type of hotel</t>
  </si>
  <si>
    <t>Nights</t>
  </si>
  <si>
    <t>Amount</t>
  </si>
  <si>
    <r>
      <t xml:space="preserve">Step 1: Enter the numerical results for your part of the event in column E of the categories on the “Event Data” tab. </t>
    </r>
    <r>
      <rPr>
        <b/>
        <sz val="12"/>
        <color theme="0" tint="-0.499984740745262"/>
        <rFont val="Calibri"/>
        <family val="2"/>
      </rPr>
      <t>Grey</t>
    </r>
    <r>
      <rPr>
        <sz val="12"/>
        <color rgb="FF000000"/>
        <rFont val="Calibri"/>
        <family val="2"/>
      </rPr>
      <t xml:space="preserve"> cells are automatically filled.
Step 2: Collect the information from the rest of the supplier companies and add all the data to the “Event data” sheet.
Step 3: To see the calculation of the sustainability of the event, go to the “Results report” tab.
If you would like to see the sustainability calculation report for your part of the event,  go to the “Results Report” tab to view the results before adding the data from the other supplier companies to the “Event data” tab.</t>
    </r>
  </si>
  <si>
    <r>
      <rPr>
        <sz val="12"/>
        <color rgb="FF000000"/>
        <rFont val="Calibri"/>
        <family val="2"/>
      </rPr>
      <t>Coffee break</t>
    </r>
  </si>
  <si>
    <r>
      <rPr>
        <sz val="12"/>
        <color rgb="FF000000"/>
        <rFont val="Calibri"/>
        <family val="2"/>
      </rPr>
      <t>Total number</t>
    </r>
  </si>
  <si>
    <r>
      <rPr>
        <sz val="12"/>
        <color rgb="FF000000"/>
        <rFont val="Calibri"/>
        <family val="2"/>
      </rPr>
      <t>Vegan set-menu</t>
    </r>
  </si>
  <si>
    <r>
      <rPr>
        <sz val="12"/>
        <color rgb="FF000000"/>
        <rFont val="Calibri"/>
        <family val="2"/>
      </rPr>
      <t>Vegetarian set-menu</t>
    </r>
  </si>
  <si>
    <r>
      <rPr>
        <sz val="12"/>
        <color rgb="FF000000"/>
        <rFont val="Calibri"/>
        <family val="2"/>
      </rPr>
      <t>Set-menu with fish and crustaceans</t>
    </r>
  </si>
  <si>
    <r>
      <rPr>
        <sz val="12"/>
        <color rgb="FF000000"/>
        <rFont val="Calibri"/>
        <family val="2"/>
      </rPr>
      <t>Coffee</t>
    </r>
  </si>
  <si>
    <r>
      <rPr>
        <sz val="12"/>
        <color rgb="FF000000"/>
        <rFont val="Calibri"/>
        <family val="2"/>
      </rPr>
      <t>Tea</t>
    </r>
  </si>
  <si>
    <r>
      <rPr>
        <sz val="12"/>
        <color rgb="FF000000"/>
        <rFont val="Calibri"/>
        <family val="2"/>
      </rPr>
      <t>Red wine</t>
    </r>
  </si>
  <si>
    <r>
      <rPr>
        <sz val="12"/>
        <color rgb="FF000000"/>
        <rFont val="Calibri"/>
        <family val="2"/>
      </rPr>
      <t>White wine</t>
    </r>
  </si>
  <si>
    <r>
      <rPr>
        <sz val="12"/>
        <color rgb="FF000000"/>
        <rFont val="Calibri"/>
        <family val="2"/>
      </rPr>
      <t>Beer</t>
    </r>
  </si>
  <si>
    <r>
      <rPr>
        <sz val="12"/>
        <color rgb="FF000000"/>
        <rFont val="Calibri"/>
        <family val="2"/>
      </rPr>
      <t>Canned soft drinks</t>
    </r>
  </si>
  <si>
    <r>
      <rPr>
        <sz val="12"/>
        <color rgb="FF000000"/>
        <rFont val="Calibri"/>
        <family val="2"/>
      </rPr>
      <t>Juices</t>
    </r>
  </si>
  <si>
    <r>
      <rPr>
        <sz val="12"/>
        <color rgb="FF000000"/>
        <rFont val="Calibri"/>
        <family val="2"/>
      </rPr>
      <t>Liquors</t>
    </r>
  </si>
  <si>
    <r>
      <rPr>
        <sz val="12"/>
        <color rgb="FF000000"/>
        <rFont val="Calibri"/>
        <family val="2"/>
      </rPr>
      <t>Other drinks</t>
    </r>
  </si>
  <si>
    <r>
      <rPr>
        <sz val="12"/>
        <color rgb="FF000000"/>
        <rFont val="Calibri"/>
        <family val="2"/>
      </rPr>
      <t>Cow’s milk</t>
    </r>
  </si>
  <si>
    <r>
      <rPr>
        <sz val="12"/>
        <color rgb="FF000000"/>
        <rFont val="Calibri"/>
        <family val="2"/>
      </rPr>
      <t>Plant-based milks</t>
    </r>
  </si>
  <si>
    <r>
      <rPr>
        <sz val="12"/>
        <color rgb="FF000000"/>
        <rFont val="Calibri"/>
        <family val="2"/>
      </rPr>
      <t>Non-binary managers</t>
    </r>
  </si>
  <si>
    <r>
      <rPr>
        <sz val="12"/>
        <color rgb="FF000000"/>
        <rFont val="Calibri"/>
        <family val="2"/>
      </rPr>
      <t>Non-binary technicians</t>
    </r>
  </si>
  <si>
    <r>
      <rPr>
        <sz val="12"/>
        <color rgb="FF000000"/>
        <rFont val="Calibri"/>
        <family val="2"/>
      </rPr>
      <t>Non-binary service staff</t>
    </r>
  </si>
  <si>
    <r>
      <rPr>
        <sz val="12"/>
        <color theme="0" tint="-0.499984740745262"/>
        <rFont val="Calibri"/>
        <family val="2"/>
      </rPr>
      <t>Total number</t>
    </r>
  </si>
  <si>
    <r>
      <rPr>
        <sz val="12"/>
        <color rgb="FF000000"/>
        <rFont val="Calibri"/>
        <family val="2"/>
      </rPr>
      <t>minutes</t>
    </r>
  </si>
  <si>
    <r>
      <rPr>
        <sz val="12"/>
        <color rgb="FF000000"/>
        <rFont val="Calibri"/>
        <family val="2"/>
      </rPr>
      <t>Total duration of the speeches delivered by non-binary people</t>
    </r>
  </si>
  <si>
    <r>
      <rPr>
        <b/>
        <sz val="12"/>
        <color theme="0" tint="-0.499984740745262"/>
        <rFont val="Calibri"/>
        <family val="2"/>
      </rPr>
      <t>Total duration of the speeches</t>
    </r>
  </si>
  <si>
    <r>
      <rPr>
        <sz val="12"/>
        <color theme="0" tint="-0.499984740745262"/>
        <rFont val="Calibri"/>
        <family val="2"/>
      </rPr>
      <t>minutes</t>
    </r>
  </si>
  <si>
    <r>
      <rPr>
        <sz val="12"/>
        <color rgb="FF000000"/>
        <rFont val="Calibri"/>
        <family val="2"/>
      </rPr>
      <t>Non-binary</t>
    </r>
    <r>
      <rPr>
        <sz val="12"/>
        <color rgb="FF000000"/>
        <rFont val="Calibri"/>
        <family val="2"/>
        <scheme val="minor"/>
      </rPr>
      <t xml:space="preserve"> people with functional diversity</t>
    </r>
  </si>
  <si>
    <r>
      <rPr>
        <sz val="12"/>
        <color rgb="FF000000"/>
        <rFont val="Calibri"/>
        <family val="2"/>
      </rPr>
      <t>Non-binary</t>
    </r>
    <r>
      <rPr>
        <sz val="12"/>
        <color rgb="FF000000"/>
        <rFont val="Calibri"/>
        <family val="2"/>
        <scheme val="minor"/>
      </rPr>
      <t xml:space="preserve"> people speakers with functional diversity</t>
    </r>
  </si>
  <si>
    <r>
      <rPr>
        <sz val="12"/>
        <color rgb="FF000000"/>
        <rFont val="Calibri"/>
        <family val="2"/>
      </rPr>
      <t>Local Catalan companies</t>
    </r>
  </si>
  <si>
    <r>
      <rPr>
        <sz val="12"/>
        <color rgb="FF000000"/>
        <rFont val="Calibri"/>
        <family val="2"/>
      </rPr>
      <t>Total merchandising products offered during the event</t>
    </r>
  </si>
  <si>
    <r>
      <rPr>
        <sz val="12"/>
        <color rgb="FF000000"/>
        <rFont val="Calibri"/>
        <family val="2"/>
      </rPr>
      <t>Merchandising products offered produced in Catalonia</t>
    </r>
  </si>
  <si>
    <r>
      <rPr>
        <sz val="12"/>
        <color rgb="FF000000"/>
        <rFont val="Calibri"/>
        <family val="2"/>
      </rPr>
      <t>Public companies</t>
    </r>
  </si>
  <si>
    <r>
      <rPr>
        <sz val="12"/>
        <color rgb="FF000000"/>
        <rFont val="Calibri"/>
        <family val="2"/>
      </rPr>
      <t>Private non-profit companies</t>
    </r>
  </si>
  <si>
    <r>
      <rPr>
        <sz val="12"/>
        <color rgb="FF000000"/>
        <rFont val="Calibri"/>
        <family val="2"/>
      </rPr>
      <t>Private for-profit companies</t>
    </r>
  </si>
  <si>
    <r>
      <rPr>
        <sz val="12"/>
        <color rgb="FF000000"/>
        <rFont val="Calibri"/>
        <family val="2"/>
      </rPr>
      <t>Public academic centres</t>
    </r>
  </si>
  <si>
    <r>
      <rPr>
        <sz val="12"/>
        <color rgb="FF000000"/>
        <rFont val="Calibri"/>
        <family val="2"/>
      </rPr>
      <t>Private academic centres</t>
    </r>
  </si>
  <si>
    <r>
      <rPr>
        <sz val="12"/>
        <color rgb="FF000000"/>
        <rFont val="Calibri"/>
        <family val="2"/>
      </rPr>
      <t>Special contracted work centres</t>
    </r>
  </si>
  <si>
    <r>
      <rPr>
        <sz val="12"/>
        <color rgb="FF000000"/>
        <rFont val="Calibri"/>
        <family val="2"/>
      </rPr>
      <t>Contracted social insertion company</t>
    </r>
  </si>
  <si>
    <r>
      <rPr>
        <sz val="12"/>
        <color rgb="FF000000"/>
        <rFont val="Calibri"/>
        <family val="2"/>
      </rPr>
      <t>Number of companies that have carried out the remuneration audit</t>
    </r>
  </si>
  <si>
    <r>
      <rPr>
        <sz val="12"/>
        <color rgb="FF000000"/>
        <rFont val="Calibri"/>
        <family val="2"/>
      </rPr>
      <t>Companies in which all employees have permanent contracts</t>
    </r>
  </si>
  <si>
    <r>
      <rPr>
        <sz val="12"/>
        <color rgb="FF000000"/>
        <rFont val="Calibri"/>
        <family val="2"/>
      </rPr>
      <t>Companies in which 11-20% of the employees have temporary contracts</t>
    </r>
  </si>
  <si>
    <r>
      <rPr>
        <sz val="12"/>
        <color rgb="FF000000"/>
        <rFont val="Calibri"/>
        <family val="2"/>
      </rPr>
      <t>Companies in which 21-30% of the employees have temporary contracts</t>
    </r>
  </si>
  <si>
    <r>
      <rPr>
        <sz val="12"/>
        <color rgb="FF000000"/>
        <rFont val="Calibri"/>
        <family val="2"/>
      </rPr>
      <t>Companies in which 31-40% of the employees have temporary contracts</t>
    </r>
  </si>
  <si>
    <r>
      <rPr>
        <sz val="12"/>
        <color rgb="FF000000"/>
        <rFont val="Calibri"/>
        <family val="2"/>
      </rPr>
      <t>Companies in which 41-60% of the employees have temporary contracts</t>
    </r>
  </si>
  <si>
    <r>
      <rPr>
        <sz val="12"/>
        <color rgb="FF000000"/>
        <rFont val="Calibri"/>
        <family val="2"/>
      </rPr>
      <t>Companies in which more than 60% of the employees have temporary contracts</t>
    </r>
  </si>
  <si>
    <r>
      <rPr>
        <sz val="12"/>
        <color rgb="FF000000"/>
        <rFont val="Calibri"/>
        <family val="2"/>
      </rPr>
      <t>Companies with a salary ratio of 1:1 to 1:6</t>
    </r>
  </si>
  <si>
    <r>
      <rPr>
        <sz val="12"/>
        <color rgb="FF000000"/>
        <rFont val="Calibri"/>
        <family val="2"/>
      </rPr>
      <t>Companies with a salary ratio of 1:7 to 1:14</t>
    </r>
  </si>
  <si>
    <r>
      <rPr>
        <sz val="12"/>
        <color rgb="FF000000"/>
        <rFont val="Calibri"/>
        <family val="2"/>
      </rPr>
      <t>Companies with a salary ratio of 1:15 to 1:20</t>
    </r>
  </si>
  <si>
    <r>
      <rPr>
        <sz val="12"/>
        <color rgb="FF000000"/>
        <rFont val="Calibri"/>
        <family val="2"/>
      </rPr>
      <t>Companies with a salary ratio of 1:21 to 1:29</t>
    </r>
  </si>
  <si>
    <r>
      <rPr>
        <sz val="12"/>
        <color rgb="FF000000"/>
        <rFont val="Calibri"/>
        <family val="2"/>
      </rPr>
      <t>Companies with a salary ratio of 1:30 or more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</si>
</sst>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0\ &quot;€&quot;_-;\-* #,##0\ &quot;€&quot;_-;_-* &quot;-&quot;\ &quot;€&quot;_-;_-@_-"/>
    <numFmt numFmtId="41" formatCode="_-* #,##0_-;\-* #,##0_-;_-* &quot;-&quot;_-;_-@_-"/>
    <numFmt numFmtId="44" formatCode="_-* #,##0.00\ &quot;€&quot;_-;\-* #,##0.00\ &quot;€&quot;_-;_-* &quot;-&quot;??\ &quot;€&quot;_-;_-@_-"/>
    <numFmt numFmtId="43" formatCode="_-* #,##0.00_-;\-* #,##0.00_-;_-* &quot;-&quot;??_-;_-@_-"/>
    <numFmt numFmtId="164" formatCode="0.000"/>
    <numFmt numFmtId="165" formatCode="0.00000"/>
  </numFmts>
  <fonts count="110" x14ac:knownFonts="1">
    <font>
      <sz val="11"/>
      <color theme="1"/>
      <name val="Calibri"/>
      <family val="2"/>
      <scheme val="minor"/>
    </font>
    <font>
      <sz val="10"/>
      <color theme="1"/>
      <name val="Arial"/>
      <family val="2"/>
    </font>
    <font>
      <sz val="12"/>
      <color theme="1"/>
      <name val="Calibri"/>
      <family val="2"/>
      <scheme val="minor"/>
    </font>
    <font>
      <u/>
      <sz val="11"/>
      <color theme="10"/>
      <name val="Calibri"/>
      <family val="2"/>
      <scheme val="minor"/>
    </font>
    <font>
      <sz val="11"/>
      <color rgb="FF000000"/>
      <name val="Calibri"/>
      <family val="2"/>
    </font>
    <font>
      <b/>
      <sz val="12"/>
      <color rgb="FF000000"/>
      <name val="Calibri"/>
      <family val="2"/>
    </font>
    <font>
      <b/>
      <sz val="13"/>
      <color rgb="FFFFFFFF"/>
      <name val="Calibri"/>
      <family val="2"/>
    </font>
    <font>
      <sz val="13"/>
      <color rgb="FFFFFFFF"/>
      <name val="Calibri"/>
      <family val="2"/>
    </font>
    <font>
      <sz val="14"/>
      <color rgb="FFFFFFFF"/>
      <name val="Calibri"/>
      <family val="2"/>
    </font>
    <font>
      <sz val="13"/>
      <color rgb="FF000000"/>
      <name val="Calibri"/>
      <family val="2"/>
    </font>
    <font>
      <b/>
      <sz val="13"/>
      <color rgb="FF000000"/>
      <name val="Calibri"/>
      <family val="2"/>
    </font>
    <font>
      <b/>
      <sz val="12"/>
      <name val="Arial"/>
      <family val="2"/>
    </font>
    <font>
      <sz val="12"/>
      <color rgb="FF000000"/>
      <name val="Calibri"/>
      <family val="2"/>
    </font>
    <font>
      <sz val="12"/>
      <name val="Arial"/>
      <family val="2"/>
    </font>
    <font>
      <u/>
      <sz val="12"/>
      <color rgb="FF0563C1"/>
      <name val="Calibri"/>
      <family val="2"/>
    </font>
    <font>
      <b/>
      <sz val="14"/>
      <color rgb="FFFFFFFF"/>
      <name val="Calibri"/>
      <family val="2"/>
    </font>
    <font>
      <sz val="12"/>
      <color rgb="FFFFFFFF"/>
      <name val="Calibri"/>
      <family val="2"/>
    </font>
    <font>
      <b/>
      <sz val="14"/>
      <color rgb="FF000000"/>
      <name val="Calibri"/>
      <family val="2"/>
    </font>
    <font>
      <b/>
      <sz val="11"/>
      <name val="Arial"/>
      <family val="2"/>
    </font>
    <font>
      <sz val="11"/>
      <name val="Arial"/>
      <family val="2"/>
    </font>
    <font>
      <sz val="11"/>
      <color rgb="FF000000"/>
      <name val="Arial"/>
      <family val="2"/>
    </font>
    <font>
      <sz val="12"/>
      <name val="Calibri"/>
      <family val="2"/>
    </font>
    <font>
      <sz val="12"/>
      <color rgb="FF000000"/>
      <name val="Arial"/>
      <family val="2"/>
    </font>
    <font>
      <vertAlign val="subscript"/>
      <sz val="11"/>
      <name val="Arial"/>
      <family val="2"/>
    </font>
    <font>
      <u/>
      <sz val="11"/>
      <color rgb="FF0563C1"/>
      <name val="Calibri"/>
      <family val="2"/>
    </font>
    <font>
      <b/>
      <sz val="11"/>
      <color theme="1"/>
      <name val="Calibri"/>
      <family val="2"/>
      <scheme val="minor"/>
    </font>
    <font>
      <sz val="11"/>
      <name val="Tahoma"/>
      <family val="2"/>
    </font>
    <font>
      <sz val="11"/>
      <color rgb="FF000000"/>
      <name val="Calibri"/>
      <family val="2"/>
      <scheme val="minor"/>
    </font>
    <font>
      <b/>
      <sz val="11"/>
      <color rgb="FF000000"/>
      <name val="Calibri"/>
      <family val="2"/>
    </font>
    <font>
      <b/>
      <sz val="12"/>
      <color theme="1"/>
      <name val="Calibri"/>
      <family val="2"/>
      <scheme val="minor"/>
    </font>
    <font>
      <b/>
      <sz val="14"/>
      <color theme="1"/>
      <name val="Calibri"/>
      <family val="2"/>
      <scheme val="minor"/>
    </font>
    <font>
      <b/>
      <sz val="16"/>
      <color theme="1"/>
      <name val="Calibri"/>
      <family val="2"/>
      <scheme val="minor"/>
    </font>
    <font>
      <b/>
      <sz val="14"/>
      <color theme="0"/>
      <name val="Calibri"/>
      <family val="2"/>
      <scheme val="minor"/>
    </font>
    <font>
      <sz val="14"/>
      <color theme="0"/>
      <name val="Calibri"/>
      <family val="2"/>
      <scheme val="minor"/>
    </font>
    <font>
      <b/>
      <sz val="12"/>
      <name val="Calibri"/>
      <family val="2"/>
      <scheme val="minor"/>
    </font>
    <font>
      <sz val="12"/>
      <name val="Calibri"/>
      <family val="2"/>
      <scheme val="minor"/>
    </font>
    <font>
      <sz val="12"/>
      <color rgb="FF000000"/>
      <name val="Calibri"/>
      <family val="2"/>
      <scheme val="minor"/>
    </font>
    <font>
      <b/>
      <sz val="12"/>
      <color rgb="FF000000"/>
      <name val="Calibri"/>
      <family val="2"/>
      <scheme val="minor"/>
    </font>
    <font>
      <sz val="13"/>
      <name val="Calibri"/>
      <family val="2"/>
    </font>
    <font>
      <b/>
      <sz val="13"/>
      <name val="Calibri"/>
      <family val="2"/>
    </font>
    <font>
      <sz val="14"/>
      <name val="Calibri"/>
      <family val="2"/>
    </font>
    <font>
      <b/>
      <sz val="11"/>
      <name val="Calibri"/>
      <family val="2"/>
    </font>
    <font>
      <sz val="11"/>
      <color theme="0"/>
      <name val="Calibri"/>
      <family val="2"/>
      <scheme val="minor"/>
    </font>
    <font>
      <sz val="11"/>
      <name val="Calibri"/>
      <family val="2"/>
      <scheme val="minor"/>
    </font>
    <font>
      <b/>
      <sz val="16"/>
      <color theme="0"/>
      <name val="Calibri"/>
      <family val="2"/>
      <scheme val="minor"/>
    </font>
    <font>
      <sz val="14"/>
      <color theme="1"/>
      <name val="Calibri"/>
      <family val="2"/>
      <scheme val="minor"/>
    </font>
    <font>
      <sz val="10"/>
      <name val="Arial"/>
      <family val="2"/>
    </font>
    <font>
      <b/>
      <sz val="11"/>
      <color theme="2" tint="-0.49995422223578601"/>
      <name val="Calibri"/>
      <family val="2"/>
    </font>
    <font>
      <sz val="12"/>
      <color rgb="FFFF0000"/>
      <name val="Calibri"/>
      <family val="2"/>
    </font>
    <font>
      <sz val="9"/>
      <name val="Tahoma"/>
      <family val="2"/>
    </font>
    <font>
      <b/>
      <sz val="9"/>
      <name val="Tahoma"/>
      <family val="2"/>
    </font>
    <font>
      <b/>
      <sz val="11"/>
      <name val="Calibri"/>
      <family val="2"/>
      <scheme val="minor"/>
    </font>
    <font>
      <b/>
      <vertAlign val="subscript"/>
      <sz val="11"/>
      <name val="Calibri"/>
      <family val="2"/>
      <scheme val="minor"/>
    </font>
    <font>
      <b/>
      <vertAlign val="superscript"/>
      <sz val="12"/>
      <name val="Arial"/>
      <family val="2"/>
    </font>
    <font>
      <sz val="11"/>
      <name val="Calibri"/>
      <family val="2"/>
    </font>
    <font>
      <vertAlign val="subscript"/>
      <sz val="11"/>
      <name val="Calibri"/>
      <family val="2"/>
      <scheme val="minor"/>
    </font>
    <font>
      <vertAlign val="superscript"/>
      <sz val="11"/>
      <name val="Arial"/>
      <family val="2"/>
    </font>
    <font>
      <b/>
      <sz val="12"/>
      <name val="Calibri"/>
      <family val="2"/>
    </font>
    <font>
      <b/>
      <sz val="11"/>
      <name val="Tahoma"/>
      <family val="2"/>
    </font>
    <font>
      <b/>
      <sz val="10"/>
      <color rgb="FFFFFFFF"/>
      <name val="Calibri"/>
      <family val="2"/>
    </font>
    <font>
      <sz val="9"/>
      <name val="Calibri"/>
      <family val="2"/>
      <scheme val="minor"/>
    </font>
    <font>
      <u/>
      <sz val="12"/>
      <color theme="10"/>
      <name val="Calibri"/>
      <family val="2"/>
      <scheme val="minor"/>
    </font>
    <font>
      <vertAlign val="subscript"/>
      <sz val="12"/>
      <name val="Calibri"/>
      <family val="2"/>
    </font>
    <font>
      <b/>
      <vertAlign val="subscript"/>
      <sz val="12"/>
      <color rgb="FF000000"/>
      <name val="Calibri"/>
      <family val="2"/>
    </font>
    <font>
      <b/>
      <sz val="14"/>
      <name val="Calibri"/>
      <family val="2"/>
      <scheme val="minor"/>
    </font>
    <font>
      <sz val="14"/>
      <color rgb="FF000000"/>
      <name val="Calibri"/>
      <family val="2"/>
      <scheme val="minor"/>
    </font>
    <font>
      <b/>
      <vertAlign val="subscript"/>
      <sz val="14"/>
      <name val="Calibri"/>
      <family val="2"/>
      <scheme val="minor"/>
    </font>
    <font>
      <b/>
      <vertAlign val="subscript"/>
      <sz val="12"/>
      <name val="Arial"/>
      <family val="2"/>
    </font>
    <font>
      <sz val="16"/>
      <color rgb="FFFFFFFF"/>
      <name val="Calibri"/>
      <family val="2"/>
    </font>
    <font>
      <b/>
      <sz val="16"/>
      <color rgb="FFFFFFFF"/>
      <name val="Calibri"/>
      <family val="2"/>
    </font>
    <font>
      <b/>
      <vertAlign val="subscript"/>
      <sz val="16"/>
      <color rgb="FFFFFFFF"/>
      <name val="Calibri"/>
      <family val="2"/>
    </font>
    <font>
      <vertAlign val="subscript"/>
      <sz val="12"/>
      <color rgb="FF000000"/>
      <name val="Calibri"/>
      <family val="2"/>
      <scheme val="minor"/>
    </font>
    <font>
      <sz val="11"/>
      <color theme="1"/>
      <name val="Calibri"/>
      <family val="2"/>
    </font>
    <font>
      <b/>
      <vertAlign val="subscript"/>
      <sz val="11"/>
      <name val="Calibri"/>
      <family val="2"/>
    </font>
    <font>
      <vertAlign val="subscript"/>
      <sz val="12"/>
      <color rgb="FF000000"/>
      <name val="Calibri"/>
      <family val="2"/>
    </font>
    <font>
      <vertAlign val="subscript"/>
      <sz val="11"/>
      <color rgb="FF000000"/>
      <name val="Calibri"/>
      <family val="2"/>
    </font>
    <font>
      <u/>
      <sz val="11"/>
      <color theme="10"/>
      <name val="Calibri"/>
      <family val="2"/>
    </font>
    <font>
      <b/>
      <vertAlign val="subscript"/>
      <sz val="11"/>
      <color rgb="FF000000"/>
      <name val="Calibri"/>
      <family val="2"/>
    </font>
    <font>
      <u/>
      <sz val="11"/>
      <name val="Calibri"/>
      <family val="2"/>
    </font>
    <font>
      <sz val="12"/>
      <color theme="1"/>
      <name val="Calibri"/>
      <family val="2"/>
    </font>
    <font>
      <vertAlign val="subscript"/>
      <sz val="12"/>
      <color theme="1"/>
      <name val="Calibri"/>
      <family val="2"/>
    </font>
    <font>
      <vertAlign val="subscript"/>
      <sz val="12"/>
      <color theme="1"/>
      <name val="Calibri"/>
      <family val="2"/>
      <scheme val="minor"/>
    </font>
    <font>
      <vertAlign val="subscript"/>
      <sz val="11"/>
      <color theme="1"/>
      <name val="Calibri"/>
      <family val="2"/>
    </font>
    <font>
      <b/>
      <sz val="12"/>
      <color theme="2" tint="-0.749961851863155"/>
      <name val="Calibri"/>
      <family val="2"/>
    </font>
    <font>
      <b/>
      <sz val="11"/>
      <color theme="2" tint="-0.749961851863155"/>
      <name val="Calibri"/>
      <family val="2"/>
    </font>
    <font>
      <sz val="8"/>
      <color theme="2" tint="-0.749961851863155"/>
      <name val="Calibri"/>
      <family val="2"/>
    </font>
    <font>
      <sz val="10"/>
      <color rgb="FF000000"/>
      <name val="Calibri"/>
      <family val="2"/>
    </font>
    <font>
      <b/>
      <sz val="16"/>
      <name val="Calibri"/>
      <family val="2"/>
    </font>
    <font>
      <i/>
      <sz val="9"/>
      <color theme="1"/>
      <name val="Calibri"/>
      <family val="2"/>
      <scheme val="minor"/>
    </font>
    <font>
      <i/>
      <sz val="14"/>
      <color theme="1"/>
      <name val="Calibri"/>
      <family val="2"/>
      <scheme val="minor"/>
    </font>
    <font>
      <b/>
      <sz val="14"/>
      <color rgb="FF808080"/>
      <name val="Calibri"/>
      <family val="2"/>
    </font>
    <font>
      <sz val="10"/>
      <color theme="1"/>
      <name val="Calibri"/>
      <family val="2"/>
      <scheme val="minor"/>
    </font>
    <font>
      <sz val="11"/>
      <color rgb="FF000000"/>
      <name val="Tahoma"/>
      <family val="2"/>
    </font>
    <font>
      <b/>
      <sz val="11"/>
      <color rgb="FF000000"/>
      <name val="Tahoma"/>
      <family val="2"/>
    </font>
    <font>
      <b/>
      <sz val="16"/>
      <color rgb="FF000000"/>
      <name val="Calibri"/>
      <family val="2"/>
    </font>
    <font>
      <b/>
      <vertAlign val="subscript"/>
      <sz val="16"/>
      <color rgb="FF000000"/>
      <name val="Calibri"/>
      <family val="2"/>
    </font>
    <font>
      <b/>
      <sz val="12"/>
      <color rgb="FF3B3838"/>
      <name val="Calibri"/>
      <family val="2"/>
    </font>
    <font>
      <vertAlign val="superscript"/>
      <sz val="12"/>
      <color rgb="FF000000"/>
      <name val="Calibri"/>
      <family val="2"/>
    </font>
    <font>
      <sz val="11"/>
      <color theme="1"/>
      <name val="Calibri"/>
      <family val="2"/>
      <scheme val="minor"/>
    </font>
    <font>
      <sz val="11"/>
      <color indexed="81"/>
      <name val="Tahoma"/>
      <family val="2"/>
    </font>
    <font>
      <b/>
      <sz val="11"/>
      <color theme="0"/>
      <name val="Calibri"/>
      <family val="2"/>
      <scheme val="minor"/>
    </font>
    <font>
      <i/>
      <sz val="12"/>
      <color rgb="FF000000"/>
      <name val="Calibri"/>
      <family val="2"/>
    </font>
    <font>
      <b/>
      <sz val="16"/>
      <name val="Calibri"/>
      <family val="2"/>
      <scheme val="minor"/>
    </font>
    <font>
      <b/>
      <sz val="16"/>
      <color theme="0"/>
      <name val="Calibri"/>
      <family val="2"/>
    </font>
    <font>
      <b/>
      <sz val="11"/>
      <color theme="0"/>
      <name val="Calibri"/>
      <family val="2"/>
    </font>
    <font>
      <vertAlign val="subscript"/>
      <sz val="9"/>
      <color rgb="FF000000"/>
      <name val="Calibri"/>
      <family val="2"/>
    </font>
    <font>
      <b/>
      <sz val="12"/>
      <color theme="0" tint="-0.499984740745262"/>
      <name val="Calibri"/>
      <family val="2"/>
    </font>
    <font>
      <sz val="12"/>
      <color theme="0" tint="-0.499984740745262"/>
      <name val="Calibri"/>
      <family val="2"/>
      <scheme val="minor"/>
    </font>
    <font>
      <sz val="12"/>
      <color theme="0" tint="-0.499984740745262"/>
      <name val="Calibri"/>
      <family val="2"/>
    </font>
    <font>
      <b/>
      <sz val="12"/>
      <color theme="0" tint="-0.499984740745262"/>
      <name val="Calibri"/>
      <family val="2"/>
      <scheme val="minor"/>
    </font>
  </fonts>
  <fills count="39">
    <fill>
      <patternFill patternType="none"/>
    </fill>
    <fill>
      <patternFill patternType="gray125"/>
    </fill>
    <fill>
      <patternFill patternType="solid">
        <fgColor rgb="FFFFFFFF"/>
        <bgColor indexed="64"/>
      </patternFill>
    </fill>
    <fill>
      <patternFill patternType="solid">
        <fgColor rgb="FF44546A"/>
        <bgColor indexed="64"/>
      </patternFill>
    </fill>
    <fill>
      <patternFill patternType="solid">
        <fgColor rgb="FFB4C6E7"/>
        <bgColor indexed="64"/>
      </patternFill>
    </fill>
    <fill>
      <patternFill patternType="solid">
        <fgColor rgb="FFFFF2CC"/>
        <bgColor indexed="64"/>
      </patternFill>
    </fill>
    <fill>
      <patternFill patternType="solid">
        <fgColor rgb="FF54B0FE"/>
        <bgColor indexed="64"/>
      </patternFill>
    </fill>
    <fill>
      <patternFill patternType="solid">
        <fgColor theme="0"/>
        <bgColor indexed="64"/>
      </patternFill>
    </fill>
    <fill>
      <patternFill patternType="solid">
        <fgColor rgb="FFFFFFFF"/>
        <bgColor indexed="64"/>
      </patternFill>
    </fill>
    <fill>
      <patternFill patternType="solid">
        <fgColor theme="2"/>
        <bgColor indexed="64"/>
      </patternFill>
    </fill>
    <fill>
      <patternFill patternType="solid">
        <fgColor theme="2"/>
        <bgColor indexed="64"/>
      </patternFill>
    </fill>
    <fill>
      <patternFill patternType="solid">
        <fgColor theme="8" tint="0.79995117038483843"/>
        <bgColor indexed="64"/>
      </patternFill>
    </fill>
    <fill>
      <patternFill patternType="solid">
        <fgColor rgb="FFE7E6E6"/>
        <bgColor indexed="64"/>
      </patternFill>
    </fill>
    <fill>
      <patternFill patternType="solid">
        <fgColor theme="0"/>
        <bgColor indexed="64"/>
      </patternFill>
    </fill>
    <fill>
      <patternFill patternType="solid">
        <fgColor rgb="FFD9E1F2"/>
        <bgColor indexed="64"/>
      </patternFill>
    </fill>
    <fill>
      <patternFill patternType="solid">
        <fgColor rgb="FFE7E6E6"/>
        <bgColor indexed="64"/>
      </patternFill>
    </fill>
    <fill>
      <patternFill patternType="solid">
        <fgColor theme="3" tint="0.79995117038483843"/>
        <bgColor indexed="64"/>
      </patternFill>
    </fill>
    <fill>
      <patternFill patternType="solid">
        <fgColor theme="0" tint="-4.9958800012207406E-2"/>
        <bgColor indexed="64"/>
      </patternFill>
    </fill>
    <fill>
      <patternFill patternType="solid">
        <fgColor theme="1"/>
        <bgColor indexed="64"/>
      </patternFill>
    </fill>
    <fill>
      <patternFill patternType="solid">
        <fgColor theme="9" tint="0.399975585192419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0" tint="-0.34995574816125979"/>
        <bgColor indexed="64"/>
      </patternFill>
    </fill>
    <fill>
      <patternFill patternType="solid">
        <fgColor theme="7" tint="0.39997558519241921"/>
        <bgColor indexed="64"/>
      </patternFill>
    </fill>
    <fill>
      <patternFill patternType="solid">
        <fgColor rgb="FF0091C4"/>
        <bgColor indexed="64"/>
      </patternFill>
    </fill>
    <fill>
      <patternFill patternType="solid">
        <fgColor theme="9" tint="0.79998168889431442"/>
        <bgColor indexed="64"/>
      </patternFill>
    </fill>
    <fill>
      <patternFill patternType="solid">
        <fgColor rgb="FF4E617A"/>
        <bgColor indexed="64"/>
      </patternFill>
    </fill>
    <fill>
      <patternFill patternType="solid">
        <fgColor rgb="FF21404F"/>
        <bgColor indexed="64"/>
      </patternFill>
    </fill>
    <fill>
      <patternFill patternType="solid">
        <fgColor rgb="FFF2F2F2"/>
        <bgColor indexed="64"/>
      </patternFill>
    </fill>
    <fill>
      <patternFill patternType="solid">
        <fgColor rgb="FFFFFFFF"/>
        <bgColor rgb="FF000000"/>
      </patternFill>
    </fill>
    <fill>
      <patternFill patternType="solid">
        <fgColor rgb="FFF2F2F2"/>
        <bgColor rgb="FF000000"/>
      </patternFill>
    </fill>
    <fill>
      <patternFill patternType="solid">
        <fgColor rgb="FFFAD227"/>
        <bgColor indexed="64"/>
      </patternFill>
    </fill>
    <fill>
      <patternFill patternType="solid">
        <fgColor rgb="FFB4C6E7"/>
        <bgColor rgb="FF000000"/>
      </patternFill>
    </fill>
    <fill>
      <patternFill patternType="solid">
        <fgColor rgb="FF54B0FE"/>
        <bgColor rgb="FF00ABEA"/>
      </patternFill>
    </fill>
    <fill>
      <patternFill patternType="solid">
        <fgColor rgb="FFFFF2CC"/>
        <bgColor rgb="FF000000"/>
      </patternFill>
    </fill>
    <fill>
      <patternFill patternType="solid">
        <fgColor theme="8" tint="0.79998168889431442"/>
        <bgColor rgb="FF000000"/>
      </patternFill>
    </fill>
    <fill>
      <patternFill patternType="solid">
        <fgColor theme="2"/>
        <bgColor rgb="FF000000"/>
      </patternFill>
    </fill>
    <fill>
      <patternFill patternType="solid">
        <fgColor theme="0"/>
        <bgColor rgb="FF000000"/>
      </patternFill>
    </fill>
    <fill>
      <patternFill patternType="solid">
        <fgColor rgb="FFAE5F1E"/>
        <bgColor indexed="64"/>
      </patternFill>
    </fill>
  </fills>
  <borders count="113">
    <border>
      <left/>
      <right/>
      <top/>
      <bottom/>
      <diagonal/>
    </border>
    <border>
      <left style="medium">
        <color rgb="FFFFFFFF"/>
      </left>
      <right/>
      <top style="medium">
        <color rgb="FFFFFFFF"/>
      </top>
      <bottom style="medium">
        <color rgb="FFFFFFFF"/>
      </bottom>
      <diagonal/>
    </border>
    <border>
      <left/>
      <right style="medium">
        <color rgb="FF000000"/>
      </right>
      <top style="medium">
        <color rgb="FF000000"/>
      </top>
      <bottom/>
      <diagonal/>
    </border>
    <border>
      <left/>
      <right style="thin">
        <color auto="1"/>
      </right>
      <top style="medium">
        <color rgb="FF000000"/>
      </top>
      <bottom/>
      <diagonal/>
    </border>
    <border>
      <left style="medium">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rgb="FF000000"/>
      </left>
      <right/>
      <top style="medium">
        <color rgb="FF000000"/>
      </top>
      <bottom style="medium">
        <color rgb="FF000000"/>
      </bottom>
      <diagonal/>
    </border>
    <border>
      <left/>
      <right style="thin">
        <color auto="1"/>
      </right>
      <top style="medium">
        <color auto="1"/>
      </top>
      <bottom style="medium">
        <color auto="1"/>
      </bottom>
      <diagonal/>
    </border>
    <border>
      <left style="medium">
        <color auto="1"/>
      </left>
      <right style="medium">
        <color rgb="FF000000"/>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bottom style="thin">
        <color auto="1"/>
      </bottom>
      <diagonal/>
    </border>
    <border>
      <left style="medium">
        <color rgb="FF000000"/>
      </left>
      <right style="medium">
        <color rgb="FF000000"/>
      </right>
      <top style="medium">
        <color rgb="FF000000"/>
      </top>
      <bottom style="medium">
        <color rgb="FF000000"/>
      </bottom>
      <diagonal/>
    </border>
    <border>
      <left/>
      <right/>
      <top style="medium">
        <color rgb="FF000000"/>
      </top>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medium">
        <color auto="1"/>
      </left>
      <right/>
      <top style="medium">
        <color auto="1"/>
      </top>
      <bottom/>
      <diagonal/>
    </border>
    <border>
      <left/>
      <right style="medium">
        <color rgb="FF000000"/>
      </right>
      <top style="medium">
        <color rgb="FF000000"/>
      </top>
      <bottom style="medium">
        <color rgb="FF000000"/>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rgb="FF000000"/>
      </left>
      <right style="thin">
        <color auto="1"/>
      </right>
      <top style="medium">
        <color rgb="FF000000"/>
      </top>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medium">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medium">
        <color rgb="FFFFFFFF"/>
      </left>
      <right style="medium">
        <color rgb="FFFFFFFF"/>
      </right>
      <top style="medium">
        <color rgb="FFFFFFFF"/>
      </top>
      <bottom style="medium">
        <color rgb="FFFFFFFF"/>
      </bottom>
      <diagonal/>
    </border>
    <border>
      <left/>
      <right style="thin">
        <color rgb="FF000000"/>
      </right>
      <top style="medium">
        <color rgb="FF000000"/>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rgb="FFFFFFFF"/>
      </left>
      <right/>
      <top style="medium">
        <color rgb="FFFFFFFF"/>
      </top>
      <bottom/>
      <diagonal/>
    </border>
    <border>
      <left style="medium">
        <color auto="1"/>
      </left>
      <right style="thin">
        <color auto="1"/>
      </right>
      <top style="medium">
        <color auto="1"/>
      </top>
      <bottom/>
      <diagonal/>
    </border>
    <border>
      <left/>
      <right style="thin">
        <color auto="1"/>
      </right>
      <top style="medium">
        <color auto="1"/>
      </top>
      <bottom/>
      <diagonal/>
    </border>
    <border>
      <left/>
      <right style="medium">
        <color rgb="FF000000"/>
      </right>
      <top style="medium">
        <color auto="1"/>
      </top>
      <bottom/>
      <diagonal/>
    </border>
    <border>
      <left/>
      <right/>
      <top/>
      <bottom style="thin">
        <color rgb="FF000000"/>
      </bottom>
      <diagonal/>
    </border>
    <border>
      <left style="thin">
        <color auto="1"/>
      </left>
      <right style="medium">
        <color auto="1"/>
      </right>
      <top/>
      <bottom style="thin">
        <color auto="1"/>
      </bottom>
      <diagonal/>
    </border>
    <border>
      <left/>
      <right/>
      <top style="medium">
        <color auto="1"/>
      </top>
      <bottom style="medium">
        <color auto="1"/>
      </bottom>
      <diagonal/>
    </border>
    <border>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style="medium">
        <color auto="1"/>
      </top>
      <bottom/>
      <diagonal/>
    </border>
    <border>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rgb="FF000000"/>
      </right>
      <top/>
      <bottom style="medium">
        <color auto="1"/>
      </bottom>
      <diagonal/>
    </border>
    <border>
      <left/>
      <right style="thin">
        <color auto="1"/>
      </right>
      <top/>
      <bottom/>
      <diagonal/>
    </border>
    <border>
      <left style="medium">
        <color auto="1"/>
      </left>
      <right/>
      <top/>
      <bottom style="thin">
        <color rgb="FF000000"/>
      </bottom>
      <diagonal/>
    </border>
    <border>
      <left style="medium">
        <color auto="1"/>
      </left>
      <right/>
      <top/>
      <bottom style="medium">
        <color auto="1"/>
      </bottom>
      <diagonal/>
    </border>
    <border>
      <left style="medium">
        <color auto="1"/>
      </left>
      <right/>
      <top/>
      <bottom/>
      <diagonal/>
    </border>
    <border>
      <left style="thin">
        <color auto="1"/>
      </left>
      <right/>
      <top/>
      <bottom/>
      <diagonal/>
    </border>
    <border>
      <left style="thin">
        <color auto="1"/>
      </left>
      <right/>
      <top style="medium">
        <color auto="1"/>
      </top>
      <bottom/>
      <diagonal/>
    </border>
    <border>
      <left/>
      <right/>
      <top/>
      <bottom style="thick">
        <color auto="1"/>
      </bottom>
      <diagonal/>
    </border>
    <border>
      <left/>
      <right style="medium">
        <color auto="1"/>
      </right>
      <top/>
      <bottom style="medium">
        <color auto="1"/>
      </bottom>
      <diagonal/>
    </border>
    <border>
      <left/>
      <right/>
      <top style="thin">
        <color auto="1"/>
      </top>
      <bottom style="thin">
        <color auto="1"/>
      </bottom>
      <diagonal/>
    </border>
    <border>
      <left style="medium">
        <color auto="1"/>
      </left>
      <right style="medium">
        <color auto="1"/>
      </right>
      <top/>
      <bottom/>
      <diagonal/>
    </border>
    <border>
      <left/>
      <right/>
      <top/>
      <bottom style="medium">
        <color rgb="FF000000"/>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medium">
        <color auto="1"/>
      </left>
      <right style="medium">
        <color rgb="FF000000"/>
      </right>
      <top/>
      <bottom/>
      <diagonal/>
    </border>
    <border>
      <left style="medium">
        <color auto="1"/>
      </left>
      <right style="medium">
        <color rgb="FF000000"/>
      </right>
      <top/>
      <bottom style="medium">
        <color auto="1"/>
      </bottom>
      <diagonal/>
    </border>
    <border>
      <left/>
      <right style="thin">
        <color theme="3"/>
      </right>
      <top/>
      <bottom/>
      <diagonal/>
    </border>
    <border>
      <left style="medium">
        <color indexed="64"/>
      </left>
      <right style="medium">
        <color indexed="64"/>
      </right>
      <top style="medium">
        <color indexed="64"/>
      </top>
      <bottom style="medium">
        <color rgb="FFF2F2F2"/>
      </bottom>
      <diagonal/>
    </border>
    <border>
      <left style="medium">
        <color indexed="64"/>
      </left>
      <right style="medium">
        <color indexed="64"/>
      </right>
      <top style="medium">
        <color rgb="FFF2F2F2"/>
      </top>
      <bottom style="medium">
        <color rgb="FFF2F2F2"/>
      </bottom>
      <diagonal/>
    </border>
    <border>
      <left/>
      <right/>
      <top style="thin">
        <color theme="0" tint="-0.499984740745262"/>
      </top>
      <bottom/>
      <diagonal/>
    </border>
    <border>
      <left/>
      <right style="thin">
        <color theme="0" tint="-0.499984740745262"/>
      </right>
      <top style="thin">
        <color theme="0" tint="-0.499984740745262"/>
      </top>
      <bottom/>
      <diagonal/>
    </border>
    <border>
      <left style="medium">
        <color indexed="64"/>
      </left>
      <right/>
      <top style="thin">
        <color indexed="64"/>
      </top>
      <bottom/>
      <diagonal/>
    </border>
    <border>
      <left/>
      <right style="medium">
        <color indexed="64"/>
      </right>
      <top style="medium">
        <color theme="0" tint="-0.34998626667073579"/>
      </top>
      <bottom/>
      <diagonal/>
    </border>
    <border>
      <left style="medium">
        <color indexed="64"/>
      </left>
      <right style="medium">
        <color indexed="64"/>
      </right>
      <top style="medium">
        <color rgb="FFF2F2F2"/>
      </top>
      <bottom style="thin">
        <color rgb="FFF2F2F2"/>
      </bottom>
      <diagonal/>
    </border>
    <border>
      <left style="medium">
        <color indexed="64"/>
      </left>
      <right style="medium">
        <color indexed="64"/>
      </right>
      <top style="medium">
        <color rgb="FFF2F2F2"/>
      </top>
      <bottom style="medium">
        <color indexed="64"/>
      </bottom>
      <diagonal/>
    </border>
    <border>
      <left style="medium">
        <color indexed="64"/>
      </left>
      <right/>
      <top style="thin">
        <color rgb="FF000000"/>
      </top>
      <bottom/>
      <diagonal/>
    </border>
    <border>
      <left style="medium">
        <color indexed="64"/>
      </left>
      <right/>
      <top style="thin">
        <color rgb="FF000000"/>
      </top>
      <bottom style="medium">
        <color indexed="64"/>
      </bottom>
      <diagonal/>
    </border>
    <border>
      <left/>
      <right style="medium">
        <color indexed="64"/>
      </right>
      <top style="medium">
        <color rgb="FFF2F2F2"/>
      </top>
      <bottom/>
      <diagonal/>
    </border>
    <border>
      <left/>
      <right style="medium">
        <color indexed="64"/>
      </right>
      <top style="medium">
        <color rgb="FFF2F2F2"/>
      </top>
      <bottom style="thin">
        <color rgb="FFF2F2F2"/>
      </bottom>
      <diagonal/>
    </border>
    <border>
      <left style="thin">
        <color theme="1"/>
      </left>
      <right/>
      <top/>
      <bottom/>
      <diagonal/>
    </border>
    <border>
      <left/>
      <right style="medium">
        <color indexed="64"/>
      </right>
      <top style="medium">
        <color rgb="FFF2F2F2"/>
      </top>
      <bottom style="medium">
        <color rgb="FFF2F2F2"/>
      </bottom>
      <diagonal/>
    </border>
    <border>
      <left/>
      <right style="thin">
        <color rgb="FF9A2500"/>
      </right>
      <top/>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style="medium">
        <color indexed="64"/>
      </right>
      <top style="thin">
        <color rgb="FFF2F2F2"/>
      </top>
      <bottom style="medium">
        <color auto="1"/>
      </bottom>
      <diagonal/>
    </border>
    <border>
      <left style="medium">
        <color indexed="64"/>
      </left>
      <right style="thin">
        <color indexed="64"/>
      </right>
      <top style="thin">
        <color rgb="FF000000"/>
      </top>
      <bottom style="thin">
        <color indexed="64"/>
      </bottom>
      <diagonal/>
    </border>
    <border>
      <left/>
      <right style="medium">
        <color indexed="64"/>
      </right>
      <top style="medium">
        <color rgb="FFF2F2F2"/>
      </top>
      <bottom style="medium">
        <color indexed="64"/>
      </bottom>
      <diagonal/>
    </border>
    <border>
      <left/>
      <right style="medium">
        <color indexed="64"/>
      </right>
      <top style="medium">
        <color indexed="64"/>
      </top>
      <bottom style="medium">
        <color rgb="FFF2F2F2"/>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right style="medium">
        <color indexed="64"/>
      </right>
      <top style="medium">
        <color theme="0" tint="-0.34998626667073579"/>
      </top>
      <bottom style="medium">
        <color indexed="64"/>
      </bottom>
      <diagonal/>
    </border>
    <border>
      <left/>
      <right/>
      <top style="medium">
        <color indexed="64"/>
      </top>
      <bottom style="medium">
        <color theme="0" tint="-0.34998626667073579"/>
      </bottom>
      <diagonal/>
    </border>
  </borders>
  <cellStyleXfs count="9">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98" fillId="0" borderId="0" applyFont="0" applyFill="0" applyBorder="0" applyAlignment="0" applyProtection="0"/>
    <xf numFmtId="0" fontId="46" fillId="0" borderId="0"/>
    <xf numFmtId="0" fontId="3" fillId="0" borderId="0" applyNumberFormat="0" applyFill="0" applyBorder="0" applyAlignment="0" applyProtection="0"/>
  </cellStyleXfs>
  <cellXfs count="654">
    <xf numFmtId="0" fontId="0" fillId="0" borderId="0" xfId="0"/>
    <xf numFmtId="0" fontId="31" fillId="21" borderId="0" xfId="0" applyFont="1" applyFill="1" applyAlignment="1" applyProtection="1">
      <alignment horizontal="left" vertical="center" wrapText="1"/>
      <protection hidden="1"/>
    </xf>
    <xf numFmtId="0" fontId="4" fillId="0" borderId="0" xfId="0" applyFont="1" applyAlignment="1">
      <alignment vertical="center"/>
    </xf>
    <xf numFmtId="0" fontId="0" fillId="0" borderId="0" xfId="0" applyAlignment="1">
      <alignment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6" fillId="3" borderId="0" xfId="0" applyFont="1" applyFill="1" applyAlignment="1">
      <alignment vertical="center"/>
    </xf>
    <xf numFmtId="0" fontId="7" fillId="3" borderId="0" xfId="0" applyFont="1" applyFill="1" applyAlignment="1">
      <alignment vertical="center"/>
    </xf>
    <xf numFmtId="0" fontId="10" fillId="4" borderId="0" xfId="0" applyFont="1" applyFill="1" applyAlignment="1">
      <alignment vertical="center"/>
    </xf>
    <xf numFmtId="0" fontId="9" fillId="4" borderId="0" xfId="0" applyFont="1" applyFill="1" applyAlignment="1">
      <alignment vertical="center"/>
    </xf>
    <xf numFmtId="0" fontId="12" fillId="0" borderId="0" xfId="0" applyFont="1" applyAlignment="1">
      <alignment vertical="center"/>
    </xf>
    <xf numFmtId="0" fontId="5" fillId="2" borderId="0" xfId="0" applyFont="1" applyFill="1" applyAlignment="1">
      <alignment vertical="center"/>
    </xf>
    <xf numFmtId="0" fontId="12" fillId="2" borderId="0" xfId="0" applyFont="1" applyFill="1" applyAlignment="1">
      <alignment vertical="center"/>
    </xf>
    <xf numFmtId="0" fontId="7" fillId="3" borderId="0" xfId="0" applyFont="1" applyFill="1" applyAlignment="1">
      <alignment horizontal="center" vertical="center"/>
    </xf>
    <xf numFmtId="0" fontId="9" fillId="4" borderId="0" xfId="0" applyFont="1" applyFill="1" applyAlignment="1">
      <alignment horizontal="center" vertical="center"/>
    </xf>
    <xf numFmtId="0" fontId="12" fillId="2" borderId="0" xfId="0" applyFont="1" applyFill="1" applyAlignment="1">
      <alignment horizontal="center" vertical="center"/>
    </xf>
    <xf numFmtId="0" fontId="0" fillId="0" borderId="0" xfId="0" applyAlignment="1">
      <alignment horizontal="center" vertical="center"/>
    </xf>
    <xf numFmtId="0" fontId="6" fillId="3" borderId="1" xfId="0" applyFont="1" applyFill="1" applyBorder="1" applyAlignment="1">
      <alignment horizontal="center" vertical="center"/>
    </xf>
    <xf numFmtId="0" fontId="15" fillId="3" borderId="0" xfId="0" applyFont="1" applyFill="1" applyAlignment="1">
      <alignment vertical="center"/>
    </xf>
    <xf numFmtId="0" fontId="16" fillId="3" borderId="0" xfId="0" applyFont="1" applyFill="1" applyAlignment="1">
      <alignment horizontal="center" vertical="center"/>
    </xf>
    <xf numFmtId="0" fontId="16" fillId="3" borderId="0" xfId="0" applyFont="1" applyFill="1" applyAlignment="1">
      <alignment vertical="center"/>
    </xf>
    <xf numFmtId="0" fontId="4" fillId="2" borderId="0" xfId="0" applyFont="1" applyFill="1" applyAlignment="1">
      <alignment vertical="center"/>
    </xf>
    <xf numFmtId="0" fontId="12" fillId="4" borderId="0" xfId="0" applyFont="1" applyFill="1" applyAlignment="1">
      <alignment vertical="center"/>
    </xf>
    <xf numFmtId="0" fontId="19" fillId="2" borderId="0" xfId="0" applyFont="1" applyFill="1" applyAlignment="1">
      <alignment vertical="center"/>
    </xf>
    <xf numFmtId="0" fontId="19" fillId="2" borderId="0" xfId="0" applyFont="1" applyFill="1" applyAlignment="1">
      <alignment horizontal="center" vertical="center"/>
    </xf>
    <xf numFmtId="0" fontId="18" fillId="5" borderId="2" xfId="0" applyFont="1" applyFill="1" applyBorder="1" applyAlignment="1">
      <alignment horizontal="center" vertical="center" wrapText="1"/>
    </xf>
    <xf numFmtId="0" fontId="3" fillId="0" borderId="0" xfId="8" applyAlignment="1">
      <alignment vertical="center"/>
    </xf>
    <xf numFmtId="0" fontId="9" fillId="2" borderId="0" xfId="0" applyFont="1" applyFill="1" applyAlignment="1">
      <alignment vertical="center"/>
    </xf>
    <xf numFmtId="0" fontId="14" fillId="2" borderId="0" xfId="0" applyFont="1" applyFill="1" applyAlignment="1">
      <alignment vertical="center"/>
    </xf>
    <xf numFmtId="0" fontId="9" fillId="0" borderId="0" xfId="0" applyFont="1" applyAlignment="1">
      <alignment vertical="center"/>
    </xf>
    <xf numFmtId="0" fontId="11" fillId="6" borderId="3" xfId="0" applyFont="1" applyFill="1" applyBorder="1" applyAlignment="1">
      <alignment vertical="center" wrapText="1"/>
    </xf>
    <xf numFmtId="0" fontId="20" fillId="2" borderId="0" xfId="0" applyFont="1" applyFill="1" applyAlignment="1">
      <alignment vertical="center"/>
    </xf>
    <xf numFmtId="0" fontId="24"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center" vertical="center"/>
    </xf>
    <xf numFmtId="0" fontId="20" fillId="2" borderId="0" xfId="0" applyFont="1" applyFill="1" applyAlignment="1">
      <alignment horizontal="center" vertical="center"/>
    </xf>
    <xf numFmtId="0" fontId="0" fillId="7" borderId="0" xfId="0" applyFill="1"/>
    <xf numFmtId="0" fontId="0" fillId="0" borderId="0" xfId="0" applyAlignment="1">
      <alignment horizontal="center" vertical="center" wrapText="1"/>
    </xf>
    <xf numFmtId="0" fontId="30" fillId="7" borderId="0" xfId="0" applyFont="1" applyFill="1" applyAlignment="1">
      <alignment vertical="center"/>
    </xf>
    <xf numFmtId="0" fontId="2" fillId="7" borderId="0" xfId="0" applyFont="1" applyFill="1" applyAlignment="1">
      <alignment vertical="center"/>
    </xf>
    <xf numFmtId="0" fontId="22" fillId="2" borderId="0" xfId="0" applyFont="1" applyFill="1" applyAlignment="1">
      <alignment vertical="center"/>
    </xf>
    <xf numFmtId="0" fontId="48" fillId="2" borderId="0" xfId="0" applyFont="1" applyFill="1" applyAlignment="1">
      <alignment vertical="center"/>
    </xf>
    <xf numFmtId="0" fontId="4" fillId="2" borderId="0" xfId="0" applyFont="1" applyFill="1" applyAlignment="1">
      <alignment vertical="center" wrapText="1"/>
    </xf>
    <xf numFmtId="0" fontId="12" fillId="8" borderId="0" xfId="0" applyFont="1" applyFill="1" applyAlignment="1">
      <alignment vertical="center"/>
    </xf>
    <xf numFmtId="0" fontId="14" fillId="8" borderId="0" xfId="0" applyFont="1" applyFill="1" applyAlignment="1">
      <alignment vertical="center"/>
    </xf>
    <xf numFmtId="0" fontId="12" fillId="8" borderId="0" xfId="0" applyFont="1" applyFill="1" applyAlignment="1">
      <alignment vertical="center" wrapText="1"/>
    </xf>
    <xf numFmtId="0" fontId="43" fillId="10" borderId="5" xfId="0" applyFont="1" applyFill="1" applyBorder="1" applyAlignment="1">
      <alignment vertical="center"/>
    </xf>
    <xf numFmtId="0" fontId="43" fillId="9" borderId="5" xfId="7" applyFont="1" applyFill="1" applyBorder="1" applyAlignment="1">
      <alignment vertical="center"/>
    </xf>
    <xf numFmtId="0" fontId="43" fillId="10" borderId="6" xfId="0" applyFont="1" applyFill="1" applyBorder="1" applyAlignment="1">
      <alignment vertical="center"/>
    </xf>
    <xf numFmtId="0" fontId="18" fillId="10" borderId="7" xfId="0" applyFont="1" applyFill="1" applyBorder="1" applyAlignment="1">
      <alignment vertical="center"/>
    </xf>
    <xf numFmtId="0" fontId="19" fillId="10" borderId="8" xfId="0" applyFont="1" applyFill="1" applyBorder="1" applyAlignment="1">
      <alignment horizontal="right" vertical="center"/>
    </xf>
    <xf numFmtId="0" fontId="9" fillId="2" borderId="0" xfId="0" applyFont="1" applyFill="1" applyAlignment="1">
      <alignment horizontal="center" vertical="center" wrapText="1"/>
    </xf>
    <xf numFmtId="0" fontId="20" fillId="2" borderId="0" xfId="0" applyFont="1" applyFill="1" applyAlignment="1">
      <alignment horizontal="center" vertical="center" wrapText="1"/>
    </xf>
    <xf numFmtId="0" fontId="24" fillId="2" borderId="0" xfId="0" applyFont="1" applyFill="1" applyAlignment="1">
      <alignment horizontal="center" vertical="center" wrapText="1"/>
    </xf>
    <xf numFmtId="0" fontId="4" fillId="0" borderId="0" xfId="0" applyFont="1" applyAlignment="1">
      <alignment horizontal="center" vertical="center" wrapText="1"/>
    </xf>
    <xf numFmtId="0" fontId="11" fillId="5" borderId="9" xfId="0" applyFont="1" applyFill="1" applyBorder="1" applyAlignment="1">
      <alignment horizontal="center" vertical="center" wrapText="1"/>
    </xf>
    <xf numFmtId="0" fontId="21" fillId="9" borderId="10" xfId="0" applyFont="1" applyFill="1" applyBorder="1" applyAlignment="1">
      <alignment vertical="center" wrapText="1"/>
    </xf>
    <xf numFmtId="0" fontId="21" fillId="9" borderId="11" xfId="0" applyFont="1" applyFill="1" applyBorder="1" applyAlignment="1">
      <alignment vertical="center" wrapText="1"/>
    </xf>
    <xf numFmtId="0" fontId="12" fillId="2" borderId="0" xfId="0" applyFont="1" applyFill="1" applyAlignment="1">
      <alignment vertical="center" wrapText="1"/>
    </xf>
    <xf numFmtId="0" fontId="11" fillId="5" borderId="12" xfId="0" applyFont="1" applyFill="1" applyBorder="1" applyAlignment="1">
      <alignment horizontal="center" vertical="center" wrapText="1"/>
    </xf>
    <xf numFmtId="0" fontId="38" fillId="2" borderId="0" xfId="0" applyFont="1" applyFill="1" applyAlignment="1">
      <alignment horizontal="center" vertical="center" wrapText="1"/>
    </xf>
    <xf numFmtId="0" fontId="5" fillId="4" borderId="14"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6" fillId="3" borderId="0" xfId="0" applyFont="1" applyFill="1" applyAlignment="1">
      <alignment horizontal="center" vertical="center"/>
    </xf>
    <xf numFmtId="0" fontId="10" fillId="4" borderId="0" xfId="0" applyFont="1" applyFill="1" applyAlignment="1">
      <alignment horizontal="center" vertical="center"/>
    </xf>
    <xf numFmtId="0" fontId="11" fillId="6" borderId="12" xfId="0" applyFont="1" applyFill="1" applyBorder="1" applyAlignment="1">
      <alignment horizontal="center" vertical="center" wrapText="1"/>
    </xf>
    <xf numFmtId="0" fontId="19" fillId="10" borderId="16" xfId="0" applyFont="1" applyFill="1" applyBorder="1" applyAlignment="1">
      <alignment vertical="center"/>
    </xf>
    <xf numFmtId="0" fontId="21" fillId="10" borderId="17" xfId="0" applyFont="1" applyFill="1" applyBorder="1" applyAlignment="1">
      <alignment vertical="center"/>
    </xf>
    <xf numFmtId="0" fontId="21" fillId="9" borderId="18" xfId="0" applyFont="1" applyFill="1" applyBorder="1" applyAlignment="1">
      <alignment horizontal="center" vertical="center"/>
    </xf>
    <xf numFmtId="0" fontId="21" fillId="9" borderId="19" xfId="0" applyFont="1" applyFill="1" applyBorder="1" applyAlignment="1">
      <alignment horizontal="center" vertical="center" wrapText="1"/>
    </xf>
    <xf numFmtId="0" fontId="21" fillId="9" borderId="19" xfId="0" applyFont="1" applyFill="1" applyBorder="1" applyAlignment="1">
      <alignment horizontal="center" vertical="center"/>
    </xf>
    <xf numFmtId="0" fontId="21" fillId="9" borderId="20" xfId="0" applyFont="1" applyFill="1" applyBorder="1" applyAlignment="1">
      <alignment horizontal="center" vertical="center"/>
    </xf>
    <xf numFmtId="0" fontId="11" fillId="5" borderId="21" xfId="0" applyFont="1" applyFill="1" applyBorder="1" applyAlignment="1">
      <alignment horizontal="center" vertical="center" wrapText="1"/>
    </xf>
    <xf numFmtId="2" fontId="12" fillId="4" borderId="22" xfId="0" applyNumberFormat="1" applyFont="1" applyFill="1" applyBorder="1" applyAlignment="1">
      <alignment horizontal="center" vertical="center"/>
    </xf>
    <xf numFmtId="0" fontId="21" fillId="9" borderId="5" xfId="0" applyFont="1" applyFill="1" applyBorder="1" applyAlignment="1">
      <alignment horizontal="center" vertical="center"/>
    </xf>
    <xf numFmtId="0" fontId="2" fillId="8" borderId="0" xfId="0" applyFont="1" applyFill="1" applyAlignment="1">
      <alignment vertical="center"/>
    </xf>
    <xf numFmtId="0" fontId="2" fillId="0" borderId="0" xfId="0" applyFont="1" applyAlignment="1">
      <alignment vertical="center"/>
    </xf>
    <xf numFmtId="0" fontId="5" fillId="4" borderId="0" xfId="0" applyFont="1" applyFill="1" applyAlignment="1">
      <alignment vertical="center"/>
    </xf>
    <xf numFmtId="0" fontId="12" fillId="4" borderId="0" xfId="0" applyFont="1" applyFill="1" applyAlignment="1">
      <alignment horizontal="center" vertical="center"/>
    </xf>
    <xf numFmtId="0" fontId="12" fillId="4" borderId="0" xfId="0" applyFont="1" applyFill="1" applyAlignment="1">
      <alignment vertical="center" wrapText="1"/>
    </xf>
    <xf numFmtId="0" fontId="61" fillId="9" borderId="23" xfId="8" applyFont="1" applyFill="1" applyBorder="1" applyAlignment="1">
      <alignment vertical="center" wrapText="1"/>
    </xf>
    <xf numFmtId="0" fontId="61" fillId="9" borderId="24" xfId="8" applyFont="1" applyFill="1" applyBorder="1" applyAlignment="1">
      <alignment vertical="center" wrapText="1"/>
    </xf>
    <xf numFmtId="0" fontId="61" fillId="9" borderId="11" xfId="8" applyFont="1" applyFill="1" applyBorder="1" applyAlignment="1">
      <alignment vertical="center" wrapText="1"/>
    </xf>
    <xf numFmtId="0" fontId="12" fillId="0" borderId="0" xfId="0" applyFont="1" applyAlignment="1">
      <alignment horizontal="center" vertical="center"/>
    </xf>
    <xf numFmtId="0" fontId="1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vertical="center" wrapText="1"/>
    </xf>
    <xf numFmtId="1" fontId="21" fillId="11" borderId="5" xfId="0" applyNumberFormat="1" applyFont="1" applyFill="1" applyBorder="1" applyAlignment="1">
      <alignment horizontal="right" vertical="center"/>
    </xf>
    <xf numFmtId="2" fontId="21" fillId="11" borderId="5" xfId="0" applyNumberFormat="1" applyFont="1" applyFill="1" applyBorder="1" applyAlignment="1">
      <alignment horizontal="right" vertical="center"/>
    </xf>
    <xf numFmtId="1" fontId="35" fillId="11" borderId="5" xfId="0" applyNumberFormat="1" applyFont="1" applyFill="1" applyBorder="1" applyAlignment="1">
      <alignment horizontal="right" vertical="center"/>
    </xf>
    <xf numFmtId="2" fontId="35" fillId="11" borderId="5" xfId="0" applyNumberFormat="1" applyFont="1" applyFill="1" applyBorder="1" applyAlignment="1">
      <alignment horizontal="right" vertical="center"/>
    </xf>
    <xf numFmtId="1" fontId="35" fillId="11" borderId="25" xfId="0" applyNumberFormat="1" applyFont="1" applyFill="1" applyBorder="1" applyAlignment="1">
      <alignment horizontal="right" vertical="center"/>
    </xf>
    <xf numFmtId="2" fontId="35" fillId="11" borderId="25" xfId="0" applyNumberFormat="1" applyFont="1" applyFill="1" applyBorder="1" applyAlignment="1">
      <alignment horizontal="right" vertical="center"/>
    </xf>
    <xf numFmtId="0" fontId="57" fillId="5" borderId="12" xfId="0" applyFont="1" applyFill="1" applyBorder="1" applyAlignment="1">
      <alignment horizontal="center" vertical="center" wrapText="1"/>
    </xf>
    <xf numFmtId="0" fontId="65" fillId="8" borderId="0" xfId="0" applyFont="1" applyFill="1" applyAlignment="1">
      <alignment vertical="center"/>
    </xf>
    <xf numFmtId="0" fontId="45" fillId="8" borderId="0" xfId="0" applyFont="1" applyFill="1" applyAlignment="1">
      <alignment vertical="center"/>
    </xf>
    <xf numFmtId="0" fontId="45" fillId="0" borderId="0" xfId="0" applyFont="1" applyAlignment="1">
      <alignment vertical="center"/>
    </xf>
    <xf numFmtId="0" fontId="36" fillId="9" borderId="6" xfId="0" applyFont="1" applyFill="1" applyBorder="1" applyAlignment="1">
      <alignment horizontal="center" vertical="center" wrapText="1"/>
    </xf>
    <xf numFmtId="0" fontId="35" fillId="9" borderId="6" xfId="0" applyFont="1" applyFill="1" applyBorder="1" applyAlignment="1">
      <alignment horizontal="right" vertical="center"/>
    </xf>
    <xf numFmtId="2" fontId="35" fillId="11" borderId="6" xfId="0" applyNumberFormat="1" applyFont="1" applyFill="1" applyBorder="1" applyAlignment="1">
      <alignment horizontal="center" vertical="center"/>
    </xf>
    <xf numFmtId="0" fontId="35" fillId="9" borderId="6" xfId="0" applyFont="1" applyFill="1" applyBorder="1" applyAlignment="1">
      <alignment vertical="center" wrapText="1"/>
    </xf>
    <xf numFmtId="0" fontId="35" fillId="9" borderId="6" xfId="0" applyFont="1" applyFill="1" applyBorder="1" applyAlignment="1">
      <alignment horizontal="right" vertical="center" wrapText="1"/>
    </xf>
    <xf numFmtId="0" fontId="36" fillId="9" borderId="27" xfId="0" applyFont="1" applyFill="1" applyBorder="1" applyAlignment="1">
      <alignment horizontal="center" vertical="center" wrapText="1"/>
    </xf>
    <xf numFmtId="1" fontId="35" fillId="11" borderId="27" xfId="0" applyNumberFormat="1" applyFont="1" applyFill="1" applyBorder="1" applyAlignment="1">
      <alignment horizontal="center" vertical="center"/>
    </xf>
    <xf numFmtId="2" fontId="35" fillId="11" borderId="27" xfId="0" applyNumberFormat="1" applyFont="1" applyFill="1" applyBorder="1" applyAlignment="1">
      <alignment horizontal="center" vertical="center"/>
    </xf>
    <xf numFmtId="0" fontId="64" fillId="6" borderId="28" xfId="0" applyFont="1" applyFill="1" applyBorder="1" applyAlignment="1">
      <alignment horizontal="center" vertical="center" wrapText="1"/>
    </xf>
    <xf numFmtId="0" fontId="64" fillId="5" borderId="28" xfId="0" applyFont="1" applyFill="1" applyBorder="1" applyAlignment="1">
      <alignment horizontal="center" vertical="center" wrapText="1"/>
    </xf>
    <xf numFmtId="0" fontId="17" fillId="4" borderId="0" xfId="0" applyFont="1" applyFill="1" applyAlignment="1">
      <alignment vertical="center"/>
    </xf>
    <xf numFmtId="0" fontId="21" fillId="9" borderId="29" xfId="0" applyFont="1" applyFill="1" applyBorder="1" applyAlignment="1">
      <alignment vertical="center"/>
    </xf>
    <xf numFmtId="0" fontId="21" fillId="9" borderId="30" xfId="0" applyFont="1" applyFill="1" applyBorder="1" applyAlignment="1">
      <alignment vertical="center"/>
    </xf>
    <xf numFmtId="0" fontId="21" fillId="9" borderId="31" xfId="0" applyFont="1" applyFill="1" applyBorder="1" applyAlignment="1">
      <alignment vertical="center"/>
    </xf>
    <xf numFmtId="0" fontId="21" fillId="9" borderId="32" xfId="0" applyFont="1" applyFill="1" applyBorder="1" applyAlignment="1">
      <alignment vertical="center"/>
    </xf>
    <xf numFmtId="0" fontId="21" fillId="9" borderId="33" xfId="0" applyFont="1" applyFill="1" applyBorder="1" applyAlignment="1">
      <alignment vertical="center"/>
    </xf>
    <xf numFmtId="0" fontId="21" fillId="9" borderId="34" xfId="0" applyFont="1" applyFill="1" applyBorder="1" applyAlignment="1">
      <alignment horizontal="center" vertical="center"/>
    </xf>
    <xf numFmtId="1" fontId="35" fillId="11" borderId="27" xfId="0" applyNumberFormat="1" applyFont="1" applyFill="1" applyBorder="1" applyAlignment="1">
      <alignment horizontal="right" vertical="center"/>
    </xf>
    <xf numFmtId="2" fontId="35" fillId="11" borderId="27" xfId="0" applyNumberFormat="1" applyFont="1" applyFill="1" applyBorder="1" applyAlignment="1">
      <alignment horizontal="right" vertical="center"/>
    </xf>
    <xf numFmtId="1" fontId="35" fillId="11" borderId="35" xfId="0" applyNumberFormat="1" applyFont="1" applyFill="1" applyBorder="1" applyAlignment="1">
      <alignment horizontal="right" vertical="center"/>
    </xf>
    <xf numFmtId="2" fontId="35" fillId="11" borderId="35" xfId="0" applyNumberFormat="1" applyFont="1" applyFill="1" applyBorder="1" applyAlignment="1">
      <alignment horizontal="right" vertical="center"/>
    </xf>
    <xf numFmtId="0" fontId="61" fillId="9" borderId="36" xfId="8" applyFont="1" applyFill="1" applyBorder="1" applyAlignment="1">
      <alignment vertical="center" wrapText="1"/>
    </xf>
    <xf numFmtId="0" fontId="21" fillId="9" borderId="37" xfId="0" applyFont="1" applyFill="1" applyBorder="1" applyAlignment="1">
      <alignment horizontal="center" vertical="center" wrapText="1"/>
    </xf>
    <xf numFmtId="1" fontId="35" fillId="11" borderId="6" xfId="0" applyNumberFormat="1" applyFont="1" applyFill="1" applyBorder="1" applyAlignment="1">
      <alignment horizontal="right" vertical="center"/>
    </xf>
    <xf numFmtId="2" fontId="35" fillId="11" borderId="6" xfId="0" applyNumberFormat="1" applyFont="1" applyFill="1" applyBorder="1" applyAlignment="1">
      <alignment horizontal="right" vertical="center"/>
    </xf>
    <xf numFmtId="0" fontId="57" fillId="9" borderId="38" xfId="0" applyFont="1" applyFill="1" applyBorder="1" applyAlignment="1">
      <alignment horizontal="center" vertical="center"/>
    </xf>
    <xf numFmtId="0" fontId="61" fillId="9" borderId="39" xfId="8" applyFont="1" applyFill="1" applyBorder="1" applyAlignment="1">
      <alignment vertical="center" wrapText="1"/>
    </xf>
    <xf numFmtId="0" fontId="21" fillId="9" borderId="35" xfId="0" applyFont="1" applyFill="1" applyBorder="1" applyAlignment="1">
      <alignment horizontal="center" vertical="center"/>
    </xf>
    <xf numFmtId="0" fontId="21" fillId="9" borderId="40" xfId="0" applyFont="1" applyFill="1" applyBorder="1" applyAlignment="1">
      <alignment vertical="center"/>
    </xf>
    <xf numFmtId="0" fontId="21" fillId="9" borderId="41" xfId="0" applyFont="1" applyFill="1" applyBorder="1" applyAlignment="1">
      <alignment horizontal="center" vertical="center"/>
    </xf>
    <xf numFmtId="0" fontId="69" fillId="3" borderId="1" xfId="0" applyFont="1" applyFill="1" applyBorder="1" applyAlignment="1">
      <alignment horizontal="center" vertical="center"/>
    </xf>
    <xf numFmtId="2" fontId="68" fillId="3" borderId="42" xfId="0" applyNumberFormat="1" applyFont="1" applyFill="1" applyBorder="1" applyAlignment="1">
      <alignment horizontal="center" vertical="center" wrapText="1"/>
    </xf>
    <xf numFmtId="164" fontId="35" fillId="11" borderId="5" xfId="0" applyNumberFormat="1" applyFont="1" applyFill="1" applyBorder="1" applyAlignment="1">
      <alignment horizontal="right" vertical="center"/>
    </xf>
    <xf numFmtId="164" fontId="35" fillId="11" borderId="6" xfId="0" applyNumberFormat="1" applyFont="1" applyFill="1" applyBorder="1" applyAlignment="1">
      <alignment horizontal="right" vertical="center"/>
    </xf>
    <xf numFmtId="0" fontId="64" fillId="6" borderId="39"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43"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6" fillId="9" borderId="33" xfId="0" applyFont="1" applyFill="1" applyBorder="1" applyAlignment="1">
      <alignment vertical="center" wrapText="1"/>
    </xf>
    <xf numFmtId="0" fontId="64" fillId="6" borderId="8" xfId="0" applyFont="1" applyFill="1" applyBorder="1" applyAlignment="1">
      <alignment horizontal="center" vertical="center" wrapText="1"/>
    </xf>
    <xf numFmtId="0" fontId="36" fillId="9" borderId="32" xfId="0" applyFont="1" applyFill="1" applyBorder="1" applyAlignment="1">
      <alignment vertical="center" wrapText="1"/>
    </xf>
    <xf numFmtId="0" fontId="64" fillId="6" borderId="12" xfId="0" applyFont="1" applyFill="1" applyBorder="1" applyAlignment="1">
      <alignment horizontal="center" vertical="center" wrapText="1"/>
    </xf>
    <xf numFmtId="0" fontId="21" fillId="9" borderId="44" xfId="0" applyFont="1" applyFill="1" applyBorder="1" applyAlignment="1">
      <alignment vertical="center" wrapText="1"/>
    </xf>
    <xf numFmtId="0" fontId="21" fillId="9" borderId="45" xfId="0" applyFont="1" applyFill="1" applyBorder="1" applyAlignment="1">
      <alignment vertical="center"/>
    </xf>
    <xf numFmtId="0" fontId="0" fillId="9" borderId="5" xfId="0" applyFill="1" applyBorder="1" applyAlignment="1">
      <alignment horizontal="center" vertical="center"/>
    </xf>
    <xf numFmtId="0" fontId="12" fillId="4" borderId="46" xfId="0" applyFont="1" applyFill="1" applyBorder="1" applyAlignment="1">
      <alignment vertical="center"/>
    </xf>
    <xf numFmtId="0" fontId="12" fillId="4" borderId="47" xfId="0" applyFont="1" applyFill="1" applyBorder="1" applyAlignment="1">
      <alignment vertical="center"/>
    </xf>
    <xf numFmtId="0" fontId="0" fillId="9" borderId="6" xfId="0" applyFill="1" applyBorder="1" applyAlignment="1">
      <alignment horizontal="center" vertical="center"/>
    </xf>
    <xf numFmtId="0" fontId="72" fillId="0" borderId="0" xfId="0" applyFont="1" applyAlignment="1">
      <alignment vertical="center"/>
    </xf>
    <xf numFmtId="1" fontId="43" fillId="11" borderId="5" xfId="0" applyNumberFormat="1" applyFont="1" applyFill="1" applyBorder="1" applyAlignment="1">
      <alignment horizontal="right" vertical="center"/>
    </xf>
    <xf numFmtId="1" fontId="43" fillId="11" borderId="6" xfId="0" applyNumberFormat="1" applyFont="1" applyFill="1" applyBorder="1" applyAlignment="1">
      <alignment horizontal="right" vertical="center"/>
    </xf>
    <xf numFmtId="2" fontId="43" fillId="11" borderId="5" xfId="0" applyNumberFormat="1" applyFont="1" applyFill="1" applyBorder="1" applyAlignment="1">
      <alignment horizontal="right" vertical="center"/>
    </xf>
    <xf numFmtId="2" fontId="43" fillId="11" borderId="6" xfId="0" applyNumberFormat="1" applyFont="1" applyFill="1" applyBorder="1" applyAlignment="1">
      <alignment horizontal="right" vertical="center"/>
    </xf>
    <xf numFmtId="0" fontId="76" fillId="9" borderId="24" xfId="8" applyFont="1" applyFill="1" applyBorder="1" applyAlignment="1">
      <alignment vertical="center"/>
    </xf>
    <xf numFmtId="2" fontId="4" fillId="4" borderId="22" xfId="0" applyNumberFormat="1" applyFont="1" applyFill="1" applyBorder="1" applyAlignment="1">
      <alignment horizontal="right" vertical="center"/>
    </xf>
    <xf numFmtId="0" fontId="69" fillId="3" borderId="50" xfId="0" applyFont="1" applyFill="1" applyBorder="1" applyAlignment="1">
      <alignment horizontal="center" vertical="center"/>
    </xf>
    <xf numFmtId="0" fontId="57" fillId="6" borderId="51" xfId="0" applyFont="1" applyFill="1" applyBorder="1" applyAlignment="1">
      <alignment vertical="center" wrapText="1"/>
    </xf>
    <xf numFmtId="0" fontId="57" fillId="6" borderId="46" xfId="0" applyFont="1" applyFill="1" applyBorder="1" applyAlignment="1">
      <alignment vertical="center" wrapText="1"/>
    </xf>
    <xf numFmtId="0" fontId="57" fillId="6" borderId="12" xfId="0" applyFont="1" applyFill="1" applyBorder="1" applyAlignment="1">
      <alignment horizontal="center" vertical="center" wrapText="1"/>
    </xf>
    <xf numFmtId="0" fontId="57" fillId="5" borderId="9" xfId="0" applyFont="1" applyFill="1" applyBorder="1" applyAlignment="1">
      <alignment horizontal="center" vertical="center" wrapText="1"/>
    </xf>
    <xf numFmtId="0" fontId="41" fillId="5" borderId="47" xfId="0" applyFont="1" applyFill="1" applyBorder="1" applyAlignment="1">
      <alignment horizontal="center" vertical="center" wrapText="1"/>
    </xf>
    <xf numFmtId="0" fontId="57" fillId="6" borderId="52" xfId="0" applyFont="1" applyFill="1" applyBorder="1" applyAlignment="1">
      <alignment vertical="center" wrapText="1"/>
    </xf>
    <xf numFmtId="0" fontId="57" fillId="6" borderId="47" xfId="0" applyFont="1" applyFill="1" applyBorder="1" applyAlignment="1">
      <alignment vertical="center" wrapText="1"/>
    </xf>
    <xf numFmtId="0" fontId="21" fillId="10" borderId="6" xfId="0" applyFont="1" applyFill="1" applyBorder="1" applyAlignment="1">
      <alignment horizontal="right" vertical="center"/>
    </xf>
    <xf numFmtId="0" fontId="21" fillId="10" borderId="5" xfId="0" applyFont="1" applyFill="1" applyBorder="1" applyAlignment="1">
      <alignment vertical="center"/>
    </xf>
    <xf numFmtId="0" fontId="21" fillId="10" borderId="5" xfId="0" applyFont="1" applyFill="1" applyBorder="1" applyAlignment="1">
      <alignment horizontal="center" vertical="center"/>
    </xf>
    <xf numFmtId="0" fontId="41" fillId="5" borderId="53" xfId="0" applyFont="1" applyFill="1" applyBorder="1" applyAlignment="1">
      <alignment horizontal="center" vertical="center" wrapText="1"/>
    </xf>
    <xf numFmtId="0" fontId="21" fillId="10" borderId="6" xfId="0" applyFont="1" applyFill="1" applyBorder="1" applyAlignment="1">
      <alignment vertical="center"/>
    </xf>
    <xf numFmtId="0" fontId="21" fillId="10" borderId="6" xfId="0" applyFont="1" applyFill="1" applyBorder="1" applyAlignment="1">
      <alignment horizontal="center" vertical="center"/>
    </xf>
    <xf numFmtId="0" fontId="76" fillId="9" borderId="24" xfId="8" applyFont="1" applyFill="1" applyBorder="1" applyAlignment="1">
      <alignment vertical="center" wrapText="1"/>
    </xf>
    <xf numFmtId="1" fontId="21" fillId="11" borderId="6" xfId="0" applyNumberFormat="1" applyFont="1" applyFill="1" applyBorder="1" applyAlignment="1">
      <alignment horizontal="right" vertical="center"/>
    </xf>
    <xf numFmtId="2" fontId="21" fillId="11" borderId="6" xfId="0" applyNumberFormat="1" applyFont="1" applyFill="1" applyBorder="1" applyAlignment="1">
      <alignment horizontal="right" vertical="center"/>
    </xf>
    <xf numFmtId="165" fontId="21" fillId="10" borderId="6" xfId="0" applyNumberFormat="1" applyFont="1" applyFill="1" applyBorder="1" applyAlignment="1">
      <alignment vertical="center"/>
    </xf>
    <xf numFmtId="0" fontId="12" fillId="10" borderId="5" xfId="0" applyFont="1" applyFill="1" applyBorder="1" applyAlignment="1">
      <alignment vertical="center"/>
    </xf>
    <xf numFmtId="0" fontId="12" fillId="10" borderId="5" xfId="0" applyFont="1" applyFill="1" applyBorder="1" applyAlignment="1">
      <alignment horizontal="center" vertical="center"/>
    </xf>
    <xf numFmtId="0" fontId="76" fillId="9" borderId="10" xfId="8" applyFont="1" applyFill="1" applyBorder="1" applyAlignment="1">
      <alignment vertical="center" wrapText="1"/>
    </xf>
    <xf numFmtId="0" fontId="57" fillId="6" borderId="51" xfId="0" applyFont="1" applyFill="1" applyBorder="1" applyAlignment="1">
      <alignment horizontal="center" vertical="center" wrapText="1"/>
    </xf>
    <xf numFmtId="0" fontId="57" fillId="6" borderId="46" xfId="0" applyFont="1" applyFill="1" applyBorder="1" applyAlignment="1">
      <alignment horizontal="center" vertical="center" wrapText="1"/>
    </xf>
    <xf numFmtId="0" fontId="57" fillId="6" borderId="52" xfId="0" applyFont="1" applyFill="1" applyBorder="1" applyAlignment="1">
      <alignment horizontal="center" vertical="center" wrapText="1"/>
    </xf>
    <xf numFmtId="0" fontId="57" fillId="6" borderId="47" xfId="0" applyFont="1" applyFill="1" applyBorder="1" applyAlignment="1">
      <alignment horizontal="center" vertical="center" wrapText="1"/>
    </xf>
    <xf numFmtId="2" fontId="8" fillId="3" borderId="42" xfId="0" applyNumberFormat="1" applyFont="1" applyFill="1" applyBorder="1" applyAlignment="1">
      <alignment horizontal="center" vertical="center"/>
    </xf>
    <xf numFmtId="0" fontId="4" fillId="2" borderId="0" xfId="0" applyFont="1" applyFill="1" applyAlignment="1">
      <alignment horizontal="center" vertical="center" wrapText="1"/>
    </xf>
    <xf numFmtId="0" fontId="54" fillId="12" borderId="5" xfId="0" applyFont="1" applyFill="1" applyBorder="1" applyAlignment="1">
      <alignment horizontal="right" vertical="center"/>
    </xf>
    <xf numFmtId="0" fontId="4" fillId="13" borderId="0" xfId="0" applyFont="1" applyFill="1" applyAlignment="1">
      <alignment vertical="center"/>
    </xf>
    <xf numFmtId="0" fontId="54" fillId="12" borderId="6" xfId="0" applyFont="1" applyFill="1" applyBorder="1" applyAlignment="1">
      <alignment horizontal="right" vertical="center"/>
    </xf>
    <xf numFmtId="0" fontId="4" fillId="12" borderId="54" xfId="0" applyFont="1" applyFill="1" applyBorder="1" applyAlignment="1">
      <alignment vertical="center"/>
    </xf>
    <xf numFmtId="0" fontId="78" fillId="9" borderId="10" xfId="8" applyFont="1" applyFill="1" applyBorder="1" applyAlignment="1">
      <alignment vertical="center" wrapText="1"/>
    </xf>
    <xf numFmtId="0" fontId="78" fillId="9" borderId="24" xfId="8" applyFont="1" applyFill="1" applyBorder="1" applyAlignment="1">
      <alignment vertical="center" wrapText="1"/>
    </xf>
    <xf numFmtId="0" fontId="78" fillId="9" borderId="10" xfId="8" applyFont="1" applyFill="1" applyBorder="1" applyAlignment="1">
      <alignment wrapText="1"/>
    </xf>
    <xf numFmtId="0" fontId="78" fillId="9" borderId="24" xfId="8" applyFont="1" applyFill="1" applyBorder="1" applyAlignment="1">
      <alignment wrapText="1"/>
    </xf>
    <xf numFmtId="0" fontId="4" fillId="12" borderId="5" xfId="0" applyFont="1" applyFill="1" applyBorder="1" applyAlignment="1">
      <alignment vertical="center"/>
    </xf>
    <xf numFmtId="0" fontId="41" fillId="6" borderId="52" xfId="0" applyFont="1" applyFill="1" applyBorder="1" applyAlignment="1">
      <alignment vertical="center" wrapText="1"/>
    </xf>
    <xf numFmtId="0" fontId="41" fillId="6" borderId="47" xfId="0" applyFont="1" applyFill="1" applyBorder="1" applyAlignment="1">
      <alignment vertical="center" wrapText="1"/>
    </xf>
    <xf numFmtId="0" fontId="4" fillId="12" borderId="6" xfId="0" applyFont="1" applyFill="1" applyBorder="1" applyAlignment="1">
      <alignment vertical="center"/>
    </xf>
    <xf numFmtId="1" fontId="54" fillId="14" borderId="5" xfId="0" applyNumberFormat="1" applyFont="1" applyFill="1" applyBorder="1" applyAlignment="1">
      <alignment horizontal="right" vertical="center"/>
    </xf>
    <xf numFmtId="1" fontId="54" fillId="14" borderId="6" xfId="0" applyNumberFormat="1" applyFont="1" applyFill="1" applyBorder="1" applyAlignment="1">
      <alignment horizontal="right" vertical="center"/>
    </xf>
    <xf numFmtId="2" fontId="54" fillId="14" borderId="5" xfId="0" applyNumberFormat="1" applyFont="1" applyFill="1" applyBorder="1" applyAlignment="1">
      <alignment horizontal="right" vertical="center"/>
    </xf>
    <xf numFmtId="2" fontId="54" fillId="14" borderId="6" xfId="0" applyNumberFormat="1" applyFont="1" applyFill="1" applyBorder="1" applyAlignment="1">
      <alignment horizontal="right" vertical="center"/>
    </xf>
    <xf numFmtId="0" fontId="4" fillId="12" borderId="19" xfId="0" applyFont="1" applyFill="1" applyBorder="1" applyAlignment="1">
      <alignment horizontal="center" vertical="center"/>
    </xf>
    <xf numFmtId="0" fontId="4" fillId="12" borderId="34" xfId="0" applyFont="1" applyFill="1" applyBorder="1" applyAlignment="1">
      <alignment horizontal="center" vertical="center"/>
    </xf>
    <xf numFmtId="0" fontId="54" fillId="12" borderId="27" xfId="0" applyFont="1" applyFill="1" applyBorder="1" applyAlignment="1">
      <alignment horizontal="right" vertical="center"/>
    </xf>
    <xf numFmtId="0" fontId="78" fillId="9" borderId="55" xfId="8" applyFont="1" applyFill="1" applyBorder="1" applyAlignment="1">
      <alignment wrapText="1"/>
    </xf>
    <xf numFmtId="0" fontId="57" fillId="6" borderId="16" xfId="0" applyFont="1" applyFill="1" applyBorder="1" applyAlignment="1">
      <alignment vertical="center" wrapText="1"/>
    </xf>
    <xf numFmtId="0" fontId="57" fillId="6" borderId="56" xfId="0" applyFont="1" applyFill="1" applyBorder="1" applyAlignment="1">
      <alignment vertical="center" wrapText="1"/>
    </xf>
    <xf numFmtId="0" fontId="41" fillId="5" borderId="57" xfId="0" applyFont="1" applyFill="1" applyBorder="1" applyAlignment="1">
      <alignment horizontal="center" vertical="center" wrapText="1"/>
    </xf>
    <xf numFmtId="0" fontId="41" fillId="6" borderId="8" xfId="0" applyFont="1" applyFill="1" applyBorder="1" applyAlignment="1">
      <alignment vertical="center" wrapText="1"/>
    </xf>
    <xf numFmtId="0" fontId="41" fillId="6" borderId="58" xfId="0" applyFont="1" applyFill="1" applyBorder="1" applyAlignment="1">
      <alignment vertical="center" wrapText="1"/>
    </xf>
    <xf numFmtId="0" fontId="4" fillId="12" borderId="59" xfId="0" applyFont="1" applyFill="1" applyBorder="1" applyAlignment="1">
      <alignment vertical="center"/>
    </xf>
    <xf numFmtId="1" fontId="54" fillId="14" borderId="27" xfId="0" applyNumberFormat="1" applyFont="1" applyFill="1" applyBorder="1" applyAlignment="1">
      <alignment horizontal="right" vertical="center"/>
    </xf>
    <xf numFmtId="2" fontId="54" fillId="14" borderId="27" xfId="0" applyNumberFormat="1" applyFont="1" applyFill="1" applyBorder="1" applyAlignment="1">
      <alignment horizontal="right" vertical="center"/>
    </xf>
    <xf numFmtId="0" fontId="57" fillId="6" borderId="60" xfId="0" applyFont="1" applyFill="1" applyBorder="1" applyAlignment="1">
      <alignment horizontal="center" vertical="center" wrapText="1"/>
    </xf>
    <xf numFmtId="0" fontId="41" fillId="5" borderId="28" xfId="0" applyFont="1" applyFill="1" applyBorder="1" applyAlignment="1">
      <alignment horizontal="center" vertical="center" wrapText="1"/>
    </xf>
    <xf numFmtId="0" fontId="21" fillId="9" borderId="48" xfId="0" applyFont="1" applyFill="1" applyBorder="1" applyAlignment="1">
      <alignment vertical="center"/>
    </xf>
    <xf numFmtId="0" fontId="21" fillId="9" borderId="49" xfId="0" applyFont="1" applyFill="1" applyBorder="1" applyAlignment="1">
      <alignment vertical="center" wrapText="1"/>
    </xf>
    <xf numFmtId="0" fontId="57" fillId="6" borderId="61" xfId="0" applyFont="1" applyFill="1" applyBorder="1" applyAlignment="1">
      <alignment vertical="center" wrapText="1"/>
    </xf>
    <xf numFmtId="0" fontId="57" fillId="6" borderId="25" xfId="0" applyFont="1" applyFill="1" applyBorder="1" applyAlignment="1">
      <alignment vertical="center" wrapText="1"/>
    </xf>
    <xf numFmtId="0" fontId="41" fillId="6" borderId="25" xfId="0" applyFont="1" applyFill="1" applyBorder="1" applyAlignment="1">
      <alignment horizontal="center" vertical="center" wrapText="1"/>
    </xf>
    <xf numFmtId="0" fontId="41" fillId="5" borderId="25" xfId="0" applyFont="1" applyFill="1" applyBorder="1" applyAlignment="1">
      <alignment horizontal="center" vertical="center" wrapText="1"/>
    </xf>
    <xf numFmtId="0" fontId="41" fillId="6" borderId="25" xfId="0" applyFont="1" applyFill="1" applyBorder="1" applyAlignment="1">
      <alignment vertical="center" wrapText="1"/>
    </xf>
    <xf numFmtId="0" fontId="41" fillId="6" borderId="62" xfId="0" applyFont="1" applyFill="1" applyBorder="1" applyAlignment="1">
      <alignment vertical="center" wrapText="1"/>
    </xf>
    <xf numFmtId="0" fontId="0" fillId="9" borderId="35" xfId="0" applyFill="1" applyBorder="1" applyAlignment="1">
      <alignment horizontal="center" vertical="center"/>
    </xf>
    <xf numFmtId="1" fontId="43" fillId="11" borderId="35" xfId="0" applyNumberFormat="1" applyFont="1" applyFill="1" applyBorder="1" applyAlignment="1">
      <alignment horizontal="right" vertical="center"/>
    </xf>
    <xf numFmtId="2" fontId="43" fillId="11" borderId="35" xfId="0" applyNumberFormat="1" applyFont="1" applyFill="1" applyBorder="1" applyAlignment="1">
      <alignment horizontal="right" vertical="center"/>
    </xf>
    <xf numFmtId="0" fontId="43" fillId="10" borderId="35" xfId="0" applyFont="1" applyFill="1" applyBorder="1" applyAlignment="1">
      <alignment vertical="center"/>
    </xf>
    <xf numFmtId="0" fontId="43" fillId="9" borderId="48" xfId="0" applyFont="1" applyFill="1" applyBorder="1" applyAlignment="1">
      <alignment vertical="center" wrapText="1"/>
    </xf>
    <xf numFmtId="0" fontId="43" fillId="9" borderId="49" xfId="0" applyFont="1" applyFill="1" applyBorder="1" applyAlignment="1">
      <alignment vertical="center" wrapText="1"/>
    </xf>
    <xf numFmtId="0" fontId="43" fillId="9" borderId="17" xfId="0" applyFont="1" applyFill="1" applyBorder="1" applyAlignment="1">
      <alignment vertical="center"/>
    </xf>
    <xf numFmtId="0" fontId="18" fillId="6" borderId="26" xfId="0" applyFont="1" applyFill="1" applyBorder="1" applyAlignment="1">
      <alignment vertical="center" wrapText="1"/>
    </xf>
    <xf numFmtId="0" fontId="18" fillId="6" borderId="15" xfId="0" applyFont="1" applyFill="1" applyBorder="1" applyAlignment="1">
      <alignment vertical="center" wrapText="1"/>
    </xf>
    <xf numFmtId="0" fontId="18" fillId="6" borderId="12" xfId="0" applyFont="1" applyFill="1" applyBorder="1" applyAlignment="1">
      <alignment horizontal="center" vertical="center" wrapText="1"/>
    </xf>
    <xf numFmtId="0" fontId="18" fillId="6" borderId="3" xfId="0" applyFont="1" applyFill="1" applyBorder="1" applyAlignment="1">
      <alignment vertical="center" wrapText="1"/>
    </xf>
    <xf numFmtId="0" fontId="18" fillId="6" borderId="2" xfId="0" applyFont="1" applyFill="1" applyBorder="1" applyAlignment="1">
      <alignment vertical="center" wrapText="1"/>
    </xf>
    <xf numFmtId="0" fontId="3" fillId="9" borderId="11" xfId="8" applyFill="1" applyBorder="1" applyAlignment="1">
      <alignment vertical="center" wrapText="1"/>
    </xf>
    <xf numFmtId="0" fontId="3" fillId="9" borderId="10" xfId="8" applyFill="1" applyBorder="1" applyAlignment="1">
      <alignment vertical="center" wrapText="1"/>
    </xf>
    <xf numFmtId="2" fontId="68" fillId="3" borderId="38" xfId="0" applyNumberFormat="1" applyFont="1" applyFill="1" applyBorder="1" applyAlignment="1">
      <alignment horizontal="center" vertical="center"/>
    </xf>
    <xf numFmtId="0" fontId="76" fillId="9" borderId="39" xfId="8" applyFont="1" applyFill="1" applyBorder="1" applyAlignment="1">
      <alignment vertical="center" wrapText="1"/>
    </xf>
    <xf numFmtId="0" fontId="19" fillId="10" borderId="63" xfId="0" applyFont="1" applyFill="1" applyBorder="1" applyAlignment="1">
      <alignment horizontal="center" vertical="center"/>
    </xf>
    <xf numFmtId="0" fontId="13" fillId="11" borderId="16" xfId="0" applyFont="1" applyFill="1" applyBorder="1" applyAlignment="1">
      <alignment horizontal="right" vertical="center"/>
    </xf>
    <xf numFmtId="0" fontId="13" fillId="11" borderId="39" xfId="0" applyFont="1" applyFill="1" applyBorder="1" applyAlignment="1">
      <alignment horizontal="right" vertical="center"/>
    </xf>
    <xf numFmtId="0" fontId="41" fillId="5" borderId="64" xfId="0" applyFont="1" applyFill="1" applyBorder="1" applyAlignment="1">
      <alignment horizontal="center" vertical="center" wrapText="1"/>
    </xf>
    <xf numFmtId="0" fontId="4" fillId="12" borderId="35" xfId="0" applyFont="1" applyFill="1" applyBorder="1" applyAlignment="1">
      <alignment vertical="center"/>
    </xf>
    <xf numFmtId="1" fontId="54" fillId="14" borderId="35" xfId="0" applyNumberFormat="1" applyFont="1" applyFill="1" applyBorder="1" applyAlignment="1">
      <alignment horizontal="right" vertical="center"/>
    </xf>
    <xf numFmtId="2" fontId="54" fillId="14" borderId="35" xfId="0" applyNumberFormat="1" applyFont="1" applyFill="1" applyBorder="1" applyAlignment="1">
      <alignment horizontal="right" vertical="center"/>
    </xf>
    <xf numFmtId="0" fontId="78" fillId="9" borderId="11" xfId="8" applyFont="1" applyFill="1" applyBorder="1" applyAlignment="1">
      <alignment vertical="center" wrapText="1"/>
    </xf>
    <xf numFmtId="0" fontId="61" fillId="9" borderId="62" xfId="8" applyFont="1" applyFill="1" applyBorder="1" applyAlignment="1">
      <alignment vertical="center" wrapText="1"/>
    </xf>
    <xf numFmtId="0" fontId="21" fillId="9" borderId="5" xfId="0" applyFont="1" applyFill="1" applyBorder="1" applyAlignment="1">
      <alignment vertical="center"/>
    </xf>
    <xf numFmtId="0" fontId="21" fillId="9" borderId="35" xfId="0" applyFont="1" applyFill="1" applyBorder="1" applyAlignment="1">
      <alignment vertical="center"/>
    </xf>
    <xf numFmtId="0" fontId="61" fillId="9" borderId="10" xfId="8" applyFont="1" applyFill="1" applyBorder="1" applyAlignment="1">
      <alignment vertical="center" wrapText="1"/>
    </xf>
    <xf numFmtId="0" fontId="21" fillId="9" borderId="6" xfId="0" applyFont="1" applyFill="1" applyBorder="1" applyAlignment="1">
      <alignment vertical="center"/>
    </xf>
    <xf numFmtId="0" fontId="21" fillId="9" borderId="6" xfId="0" applyFont="1" applyFill="1" applyBorder="1" applyAlignment="1">
      <alignment horizontal="center" vertical="center"/>
    </xf>
    <xf numFmtId="0" fontId="12" fillId="7" borderId="0" xfId="0" applyFont="1" applyFill="1" applyAlignment="1">
      <alignment vertical="center"/>
    </xf>
    <xf numFmtId="0" fontId="65" fillId="7" borderId="0" xfId="0" applyFont="1" applyFill="1" applyAlignment="1">
      <alignment vertical="center"/>
    </xf>
    <xf numFmtId="0" fontId="21" fillId="9" borderId="61" xfId="0" applyFont="1" applyFill="1" applyBorder="1" applyAlignment="1">
      <alignment vertical="center" wrapText="1"/>
    </xf>
    <xf numFmtId="0" fontId="21" fillId="9" borderId="20" xfId="0" applyFont="1" applyFill="1" applyBorder="1" applyAlignment="1">
      <alignment horizontal="center" vertical="center" wrapText="1"/>
    </xf>
    <xf numFmtId="0" fontId="61" fillId="9" borderId="65" xfId="8" applyFont="1" applyFill="1" applyBorder="1" applyAlignment="1">
      <alignment vertical="center" wrapText="1"/>
    </xf>
    <xf numFmtId="0" fontId="21" fillId="9" borderId="66" xfId="0" applyFont="1" applyFill="1" applyBorder="1" applyAlignment="1">
      <alignment horizontal="center" vertical="center"/>
    </xf>
    <xf numFmtId="1" fontId="35" fillId="11" borderId="66" xfId="0" applyNumberFormat="1" applyFont="1" applyFill="1" applyBorder="1" applyAlignment="1">
      <alignment horizontal="right" vertical="center"/>
    </xf>
    <xf numFmtId="2" fontId="35" fillId="11" borderId="66" xfId="0" applyNumberFormat="1" applyFont="1" applyFill="1" applyBorder="1" applyAlignment="1">
      <alignment horizontal="right" vertical="center"/>
    </xf>
    <xf numFmtId="0" fontId="61" fillId="9" borderId="67" xfId="8" applyFont="1" applyFill="1" applyBorder="1" applyAlignment="1">
      <alignment vertical="center" wrapText="1"/>
    </xf>
    <xf numFmtId="0" fontId="21" fillId="9" borderId="49" xfId="0" applyFont="1" applyFill="1" applyBorder="1" applyAlignment="1">
      <alignment vertical="center"/>
    </xf>
    <xf numFmtId="0" fontId="21" fillId="9" borderId="17" xfId="0" applyFont="1" applyFill="1" applyBorder="1" applyAlignment="1">
      <alignment vertical="center"/>
    </xf>
    <xf numFmtId="165" fontId="2" fillId="9" borderId="29" xfId="0" applyNumberFormat="1" applyFont="1" applyFill="1" applyBorder="1" applyAlignment="1">
      <alignment horizontal="right" vertical="center" wrapText="1"/>
    </xf>
    <xf numFmtId="0" fontId="79" fillId="9" borderId="35" xfId="0" applyFont="1" applyFill="1" applyBorder="1" applyAlignment="1">
      <alignment horizontal="right" vertical="center"/>
    </xf>
    <xf numFmtId="165" fontId="2" fillId="9" borderId="30" xfId="0" applyNumberFormat="1" applyFont="1" applyFill="1" applyBorder="1" applyAlignment="1">
      <alignment horizontal="right" vertical="center" wrapText="1"/>
    </xf>
    <xf numFmtId="0" fontId="79" fillId="9" borderId="5" xfId="0" applyFont="1" applyFill="1" applyBorder="1" applyAlignment="1">
      <alignment horizontal="right" vertical="center"/>
    </xf>
    <xf numFmtId="165" fontId="2" fillId="9" borderId="31" xfId="0" applyNumberFormat="1" applyFont="1" applyFill="1" applyBorder="1" applyAlignment="1">
      <alignment horizontal="right" vertical="center" wrapText="1"/>
    </xf>
    <xf numFmtId="0" fontId="79" fillId="9" borderId="25" xfId="0" applyFont="1" applyFill="1" applyBorder="1" applyAlignment="1">
      <alignment horizontal="right" vertical="center"/>
    </xf>
    <xf numFmtId="165" fontId="79" fillId="9" borderId="35" xfId="0" applyNumberFormat="1" applyFont="1" applyFill="1" applyBorder="1" applyAlignment="1">
      <alignment vertical="center"/>
    </xf>
    <xf numFmtId="165" fontId="79" fillId="9" borderId="5" xfId="0" applyNumberFormat="1" applyFont="1" applyFill="1" applyBorder="1" applyAlignment="1">
      <alignment vertical="center"/>
    </xf>
    <xf numFmtId="165" fontId="79" fillId="9" borderId="6" xfId="0" applyNumberFormat="1" applyFont="1" applyFill="1" applyBorder="1" applyAlignment="1">
      <alignment vertical="center"/>
    </xf>
    <xf numFmtId="0" fontId="79" fillId="9" borderId="6" xfId="0" applyFont="1" applyFill="1" applyBorder="1" applyAlignment="1">
      <alignment horizontal="right" vertical="center"/>
    </xf>
    <xf numFmtId="165" fontId="79" fillId="9" borderId="68" xfId="0" applyNumberFormat="1" applyFont="1" applyFill="1" applyBorder="1" applyAlignment="1">
      <alignment vertical="center"/>
    </xf>
    <xf numFmtId="0" fontId="79" fillId="9" borderId="66" xfId="0" applyFont="1" applyFill="1" applyBorder="1" applyAlignment="1">
      <alignment horizontal="right" vertical="center" wrapText="1"/>
    </xf>
    <xf numFmtId="0" fontId="79" fillId="9" borderId="5" xfId="0" applyFont="1" applyFill="1" applyBorder="1" applyAlignment="1">
      <alignment horizontal="right" vertical="center" wrapText="1"/>
    </xf>
    <xf numFmtId="0" fontId="79" fillId="9" borderId="6" xfId="0" applyFont="1" applyFill="1" applyBorder="1" applyAlignment="1">
      <alignment horizontal="right" vertical="center" wrapText="1"/>
    </xf>
    <xf numFmtId="0" fontId="79" fillId="9" borderId="35" xfId="0" applyFont="1" applyFill="1" applyBorder="1" applyAlignment="1">
      <alignment horizontal="right" vertical="center" wrapText="1"/>
    </xf>
    <xf numFmtId="165" fontId="2" fillId="9" borderId="33" xfId="0" applyNumberFormat="1" applyFont="1" applyFill="1" applyBorder="1" applyAlignment="1">
      <alignment horizontal="right" vertical="center"/>
    </xf>
    <xf numFmtId="0" fontId="2" fillId="9" borderId="27" xfId="0" applyFont="1" applyFill="1" applyBorder="1" applyAlignment="1">
      <alignment horizontal="right" vertical="center"/>
    </xf>
    <xf numFmtId="165" fontId="2" fillId="9" borderId="30" xfId="0" applyNumberFormat="1" applyFont="1" applyFill="1" applyBorder="1" applyAlignment="1">
      <alignment horizontal="right" vertical="center"/>
    </xf>
    <xf numFmtId="0" fontId="2" fillId="9" borderId="5" xfId="0" applyFont="1" applyFill="1" applyBorder="1" applyAlignment="1">
      <alignment horizontal="right" vertical="center"/>
    </xf>
    <xf numFmtId="165" fontId="2" fillId="9" borderId="69" xfId="0" applyNumberFormat="1" applyFont="1" applyFill="1" applyBorder="1" applyAlignment="1">
      <alignment horizontal="right" vertical="center"/>
    </xf>
    <xf numFmtId="0" fontId="2" fillId="9" borderId="0" xfId="0" applyFont="1" applyFill="1" applyAlignment="1">
      <alignment horizontal="right" vertical="center"/>
    </xf>
    <xf numFmtId="165" fontId="2" fillId="9" borderId="35" xfId="0" applyNumberFormat="1" applyFont="1" applyFill="1" applyBorder="1" applyAlignment="1">
      <alignment horizontal="right" vertical="center"/>
    </xf>
    <xf numFmtId="0" fontId="2" fillId="9" borderId="35" xfId="0" applyFont="1" applyFill="1" applyBorder="1" applyAlignment="1">
      <alignment horizontal="right" vertical="center"/>
    </xf>
    <xf numFmtId="165" fontId="2" fillId="9" borderId="5" xfId="0" applyNumberFormat="1" applyFont="1" applyFill="1" applyBorder="1" applyAlignment="1">
      <alignment horizontal="right" vertical="center"/>
    </xf>
    <xf numFmtId="165" fontId="2" fillId="9" borderId="6" xfId="0" applyNumberFormat="1" applyFont="1" applyFill="1" applyBorder="1" applyAlignment="1">
      <alignment horizontal="right" vertical="center"/>
    </xf>
    <xf numFmtId="0" fontId="2" fillId="9" borderId="6" xfId="0" applyFont="1" applyFill="1" applyBorder="1" applyAlignment="1">
      <alignment horizontal="right" vertical="center"/>
    </xf>
    <xf numFmtId="0" fontId="2" fillId="9" borderId="27" xfId="0" applyFont="1" applyFill="1" applyBorder="1" applyAlignment="1">
      <alignment horizontal="right" vertical="center" wrapText="1"/>
    </xf>
    <xf numFmtId="165" fontId="0" fillId="10" borderId="35" xfId="0" applyNumberFormat="1" applyFill="1" applyBorder="1" applyAlignment="1">
      <alignment vertical="center"/>
    </xf>
    <xf numFmtId="165" fontId="0" fillId="10" borderId="5" xfId="0" applyNumberFormat="1" applyFill="1" applyBorder="1" applyAlignment="1">
      <alignment vertical="center"/>
    </xf>
    <xf numFmtId="165" fontId="79" fillId="10" borderId="5" xfId="0" applyNumberFormat="1" applyFont="1" applyFill="1" applyBorder="1" applyAlignment="1">
      <alignment vertical="center"/>
    </xf>
    <xf numFmtId="0" fontId="79" fillId="10" borderId="5" xfId="0" applyFont="1" applyFill="1" applyBorder="1" applyAlignment="1">
      <alignment horizontal="right" vertical="center"/>
    </xf>
    <xf numFmtId="165" fontId="79" fillId="10" borderId="5" xfId="0" applyNumberFormat="1" applyFont="1" applyFill="1" applyBorder="1" applyAlignment="1">
      <alignment horizontal="right" vertical="center"/>
    </xf>
    <xf numFmtId="165" fontId="79" fillId="10" borderId="6" xfId="0" applyNumberFormat="1" applyFont="1" applyFill="1" applyBorder="1" applyAlignment="1">
      <alignment horizontal="right" vertical="center"/>
    </xf>
    <xf numFmtId="0" fontId="79" fillId="10" borderId="6" xfId="0" applyFont="1" applyFill="1" applyBorder="1" applyAlignment="1">
      <alignment horizontal="right" vertical="center"/>
    </xf>
    <xf numFmtId="2" fontId="72" fillId="12" borderId="33" xfId="0" applyNumberFormat="1" applyFont="1" applyFill="1" applyBorder="1" applyAlignment="1">
      <alignment vertical="center"/>
    </xf>
    <xf numFmtId="2" fontId="72" fillId="12" borderId="30" xfId="0" applyNumberFormat="1" applyFont="1" applyFill="1" applyBorder="1" applyAlignment="1">
      <alignment vertical="center"/>
    </xf>
    <xf numFmtId="2" fontId="72" fillId="12" borderId="32" xfId="0" applyNumberFormat="1" applyFont="1" applyFill="1" applyBorder="1" applyAlignment="1">
      <alignment vertical="center"/>
    </xf>
    <xf numFmtId="2" fontId="72" fillId="10" borderId="35" xfId="0" applyNumberFormat="1" applyFont="1" applyFill="1" applyBorder="1" applyAlignment="1">
      <alignment vertical="center"/>
    </xf>
    <xf numFmtId="0" fontId="72" fillId="12" borderId="35" xfId="0" applyFont="1" applyFill="1" applyBorder="1" applyAlignment="1">
      <alignment horizontal="right" vertical="center"/>
    </xf>
    <xf numFmtId="2" fontId="72" fillId="10" borderId="5" xfId="0" applyNumberFormat="1" applyFont="1" applyFill="1" applyBorder="1" applyAlignment="1">
      <alignment vertical="center"/>
    </xf>
    <xf numFmtId="0" fontId="72" fillId="12" borderId="5" xfId="0" applyFont="1" applyFill="1" applyBorder="1" applyAlignment="1">
      <alignment horizontal="right" vertical="center"/>
    </xf>
    <xf numFmtId="2" fontId="72" fillId="10" borderId="6" xfId="0" applyNumberFormat="1" applyFont="1" applyFill="1" applyBorder="1" applyAlignment="1">
      <alignment vertical="center"/>
    </xf>
    <xf numFmtId="0" fontId="72" fillId="12" borderId="6" xfId="0" applyFont="1" applyFill="1" applyBorder="1" applyAlignment="1">
      <alignment horizontal="right" vertical="center"/>
    </xf>
    <xf numFmtId="0" fontId="79" fillId="15" borderId="10" xfId="0" applyFont="1" applyFill="1" applyBorder="1" applyAlignment="1">
      <alignment vertical="center" wrapText="1"/>
    </xf>
    <xf numFmtId="0" fontId="79" fillId="15" borderId="24" xfId="0" applyFont="1" applyFill="1" applyBorder="1" applyAlignment="1">
      <alignment vertical="center" wrapText="1"/>
    </xf>
    <xf numFmtId="0" fontId="0" fillId="7" borderId="0" xfId="0" applyFill="1" applyAlignment="1" applyProtection="1">
      <alignment horizontal="center" vertical="center" wrapText="1"/>
      <protection locked="0"/>
    </xf>
    <xf numFmtId="0" fontId="0" fillId="7" borderId="0" xfId="0" applyFill="1" applyProtection="1">
      <protection locked="0"/>
    </xf>
    <xf numFmtId="0" fontId="88" fillId="7" borderId="0" xfId="0" applyFont="1" applyFill="1" applyAlignment="1" applyProtection="1">
      <alignment horizontal="left" vertical="center" wrapText="1"/>
      <protection locked="0"/>
    </xf>
    <xf numFmtId="0" fontId="35" fillId="16" borderId="0" xfId="0" applyFont="1" applyFill="1" applyAlignment="1">
      <alignment vertical="center" wrapText="1"/>
    </xf>
    <xf numFmtId="0" fontId="34" fillId="16" borderId="0" xfId="0" applyFont="1" applyFill="1" applyAlignment="1">
      <alignment vertical="center" wrapText="1"/>
    </xf>
    <xf numFmtId="0" fontId="29" fillId="17" borderId="0" xfId="0" applyFont="1" applyFill="1" applyAlignment="1">
      <alignment vertical="center"/>
    </xf>
    <xf numFmtId="0" fontId="25" fillId="16" borderId="0" xfId="0" applyFont="1" applyFill="1" applyAlignment="1">
      <alignment horizontal="left" vertical="center" wrapText="1"/>
    </xf>
    <xf numFmtId="0" fontId="31" fillId="7" borderId="0" xfId="0" applyFont="1" applyFill="1" applyAlignment="1" applyProtection="1">
      <alignment vertical="center"/>
      <protection hidden="1"/>
    </xf>
    <xf numFmtId="0" fontId="0" fillId="7" borderId="0" xfId="0" applyFill="1" applyAlignment="1" applyProtection="1">
      <alignment horizontal="center" vertical="center" wrapText="1"/>
      <protection hidden="1"/>
    </xf>
    <xf numFmtId="0" fontId="0" fillId="0" borderId="0" xfId="0" applyProtection="1">
      <protection hidden="1"/>
    </xf>
    <xf numFmtId="0" fontId="0" fillId="7" borderId="0" xfId="0" applyFill="1" applyProtection="1">
      <protection hidden="1"/>
    </xf>
    <xf numFmtId="0" fontId="30" fillId="7" borderId="0" xfId="0" applyFont="1" applyFill="1" applyAlignment="1" applyProtection="1">
      <alignment vertical="center"/>
      <protection hidden="1"/>
    </xf>
    <xf numFmtId="0" fontId="45" fillId="7" borderId="0" xfId="0" applyFont="1" applyFill="1" applyAlignment="1" applyProtection="1">
      <alignment horizontal="center" vertical="center" wrapText="1"/>
      <protection hidden="1"/>
    </xf>
    <xf numFmtId="0" fontId="45" fillId="7" borderId="0" xfId="0" applyFont="1" applyFill="1" applyProtection="1">
      <protection hidden="1"/>
    </xf>
    <xf numFmtId="0" fontId="89" fillId="7" borderId="0" xfId="0" applyFont="1" applyFill="1" applyAlignment="1" applyProtection="1">
      <alignment horizontal="left" vertical="center" wrapText="1"/>
      <protection hidden="1"/>
    </xf>
    <xf numFmtId="0" fontId="0" fillId="20" borderId="0" xfId="0" applyFill="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21" borderId="0" xfId="0" applyFill="1" applyAlignment="1" applyProtection="1">
      <alignment horizontal="center" vertical="center" wrapText="1"/>
      <protection hidden="1"/>
    </xf>
    <xf numFmtId="0" fontId="33" fillId="7" borderId="0" xfId="0" applyFont="1" applyFill="1" applyAlignment="1" applyProtection="1">
      <alignment horizontal="center" vertical="center" wrapText="1"/>
      <protection hidden="1"/>
    </xf>
    <xf numFmtId="0" fontId="43" fillId="7" borderId="0" xfId="0" applyFont="1" applyFill="1" applyAlignment="1" applyProtection="1">
      <alignment horizontal="left" vertical="center"/>
      <protection hidden="1"/>
    </xf>
    <xf numFmtId="0" fontId="3" fillId="7" borderId="0" xfId="8" applyFill="1" applyProtection="1">
      <protection hidden="1"/>
    </xf>
    <xf numFmtId="0" fontId="31" fillId="21" borderId="0" xfId="0" applyFont="1" applyFill="1" applyAlignment="1" applyProtection="1">
      <alignment horizontal="left" vertical="center"/>
      <protection hidden="1"/>
    </xf>
    <xf numFmtId="0" fontId="36" fillId="13" borderId="0" xfId="0" applyFont="1" applyFill="1" applyAlignment="1" applyProtection="1">
      <alignment vertical="center"/>
      <protection hidden="1"/>
    </xf>
    <xf numFmtId="0" fontId="91" fillId="7" borderId="5" xfId="0" applyFont="1" applyFill="1" applyBorder="1" applyAlignment="1" applyProtection="1">
      <alignment vertical="center" wrapText="1"/>
      <protection hidden="1"/>
    </xf>
    <xf numFmtId="0" fontId="25" fillId="7" borderId="5" xfId="0" applyFont="1" applyFill="1" applyBorder="1" applyAlignment="1" applyProtection="1">
      <alignment horizontal="left" vertical="center" wrapText="1"/>
      <protection hidden="1"/>
    </xf>
    <xf numFmtId="0" fontId="88" fillId="7" borderId="0" xfId="0" applyFont="1" applyFill="1" applyAlignment="1" applyProtection="1">
      <alignment horizontal="left" vertical="center" wrapText="1"/>
      <protection hidden="1"/>
    </xf>
    <xf numFmtId="0" fontId="25" fillId="7" borderId="5" xfId="0" applyFont="1" applyFill="1" applyBorder="1"/>
    <xf numFmtId="0" fontId="12" fillId="17" borderId="0" xfId="0" applyFont="1" applyFill="1" applyAlignment="1">
      <alignment vertical="center"/>
    </xf>
    <xf numFmtId="0" fontId="12" fillId="16" borderId="0" xfId="0" applyFont="1" applyFill="1" applyAlignment="1">
      <alignment vertical="center" wrapText="1"/>
    </xf>
    <xf numFmtId="0" fontId="0" fillId="13" borderId="0" xfId="0" applyFill="1" applyAlignment="1" applyProtection="1">
      <alignment horizontal="center" vertical="center" wrapText="1"/>
      <protection hidden="1"/>
    </xf>
    <xf numFmtId="0" fontId="44" fillId="24" borderId="0" xfId="0" applyFont="1" applyFill="1" applyAlignment="1" applyProtection="1">
      <alignment horizontal="center" vertical="center" wrapText="1"/>
      <protection hidden="1"/>
    </xf>
    <xf numFmtId="0" fontId="42" fillId="24" borderId="0" xfId="0" applyFont="1" applyFill="1" applyAlignment="1" applyProtection="1">
      <alignment horizontal="center" vertical="center" wrapText="1"/>
      <protection hidden="1"/>
    </xf>
    <xf numFmtId="0" fontId="51" fillId="25" borderId="0" xfId="0" applyFont="1" applyFill="1" applyAlignment="1" applyProtection="1">
      <alignment horizontal="center" vertical="center" wrapText="1"/>
      <protection hidden="1"/>
    </xf>
    <xf numFmtId="0" fontId="102" fillId="25" borderId="0" xfId="0" applyFont="1" applyFill="1" applyAlignment="1" applyProtection="1">
      <alignment horizontal="left" vertical="center" wrapText="1"/>
      <protection hidden="1"/>
    </xf>
    <xf numFmtId="0" fontId="0" fillId="25" borderId="0" xfId="0" applyFill="1" applyAlignment="1" applyProtection="1">
      <alignment horizontal="center" vertical="center" wrapText="1"/>
      <protection hidden="1"/>
    </xf>
    <xf numFmtId="0" fontId="0" fillId="25" borderId="87" xfId="0" applyFill="1" applyBorder="1" applyAlignment="1" applyProtection="1">
      <alignment horizontal="center" vertical="center" wrapText="1"/>
      <protection hidden="1"/>
    </xf>
    <xf numFmtId="0" fontId="100" fillId="26" borderId="0" xfId="0" applyFont="1" applyFill="1" applyAlignment="1" applyProtection="1">
      <alignment horizontal="center" vertical="center" wrapText="1"/>
      <protection hidden="1"/>
    </xf>
    <xf numFmtId="0" fontId="35" fillId="28" borderId="18" xfId="0" applyFont="1" applyFill="1" applyBorder="1" applyAlignment="1" applyProtection="1">
      <alignment horizontal="center" vertical="center" wrapText="1"/>
      <protection hidden="1"/>
    </xf>
    <xf numFmtId="0" fontId="35" fillId="28" borderId="30" xfId="0" applyFont="1" applyFill="1" applyBorder="1" applyAlignment="1" applyProtection="1">
      <alignment vertical="center" wrapText="1"/>
      <protection hidden="1"/>
    </xf>
    <xf numFmtId="0" fontId="35" fillId="28" borderId="19" xfId="0" applyFont="1" applyFill="1" applyBorder="1" applyAlignment="1" applyProtection="1">
      <alignment horizontal="center" vertical="center" wrapText="1"/>
      <protection hidden="1"/>
    </xf>
    <xf numFmtId="0" fontId="34" fillId="28" borderId="89" xfId="0" applyFont="1" applyFill="1" applyBorder="1" applyAlignment="1" applyProtection="1">
      <alignment horizontal="center" vertical="center" wrapText="1"/>
      <protection hidden="1"/>
    </xf>
    <xf numFmtId="0" fontId="35" fillId="28" borderId="37" xfId="0" applyFont="1" applyFill="1" applyBorder="1" applyAlignment="1" applyProtection="1">
      <alignment horizontal="center" vertical="center" wrapText="1"/>
      <protection hidden="1"/>
    </xf>
    <xf numFmtId="0" fontId="100" fillId="26" borderId="90" xfId="0" applyFont="1" applyFill="1" applyBorder="1" applyAlignment="1" applyProtection="1">
      <alignment horizontal="center" vertical="center" wrapText="1"/>
      <protection hidden="1"/>
    </xf>
    <xf numFmtId="0" fontId="100" fillId="26" borderId="93" xfId="0" applyFont="1" applyFill="1" applyBorder="1" applyAlignment="1" applyProtection="1">
      <alignment horizontal="center" vertical="center" wrapText="1"/>
      <protection hidden="1"/>
    </xf>
    <xf numFmtId="0" fontId="0" fillId="13" borderId="72" xfId="0" applyFill="1" applyBorder="1" applyAlignment="1" applyProtection="1">
      <alignment horizontal="center" vertical="center" wrapText="1"/>
      <protection hidden="1"/>
    </xf>
    <xf numFmtId="0" fontId="57" fillId="28" borderId="94" xfId="0" applyFont="1" applyFill="1" applyBorder="1" applyAlignment="1" applyProtection="1">
      <alignment horizontal="center" vertical="center" wrapText="1"/>
      <protection hidden="1"/>
    </xf>
    <xf numFmtId="0" fontId="36" fillId="29" borderId="0" xfId="0" applyFont="1" applyFill="1" applyAlignment="1" applyProtection="1">
      <alignment vertical="center"/>
      <protection hidden="1"/>
    </xf>
    <xf numFmtId="0" fontId="36" fillId="29" borderId="0" xfId="0" applyFont="1" applyFill="1" applyAlignment="1" applyProtection="1">
      <alignment horizontal="center" vertical="center"/>
      <protection hidden="1"/>
    </xf>
    <xf numFmtId="0" fontId="102" fillId="31" borderId="0" xfId="0" applyFont="1" applyFill="1" applyAlignment="1" applyProtection="1">
      <alignment horizontal="center" vertical="center" wrapText="1"/>
      <protection hidden="1"/>
    </xf>
    <xf numFmtId="0" fontId="102" fillId="31" borderId="0" xfId="0" applyFont="1" applyFill="1" applyAlignment="1" applyProtection="1">
      <alignment horizontal="left" vertical="center" wrapText="1"/>
      <protection hidden="1"/>
    </xf>
    <xf numFmtId="0" fontId="43" fillId="31" borderId="0" xfId="0" applyFont="1" applyFill="1" applyAlignment="1" applyProtection="1">
      <alignment horizontal="center" vertical="center" wrapText="1"/>
      <protection hidden="1"/>
    </xf>
    <xf numFmtId="0" fontId="57" fillId="28" borderId="98" xfId="0" applyFont="1" applyFill="1" applyBorder="1" applyAlignment="1" applyProtection="1">
      <alignment horizontal="center" vertical="center" wrapText="1"/>
      <protection hidden="1"/>
    </xf>
    <xf numFmtId="0" fontId="57" fillId="28" borderId="99" xfId="0" applyFont="1" applyFill="1" applyBorder="1" applyAlignment="1" applyProtection="1">
      <alignment horizontal="center" vertical="center" wrapText="1"/>
      <protection hidden="1"/>
    </xf>
    <xf numFmtId="0" fontId="34" fillId="28" borderId="65" xfId="0" applyFont="1" applyFill="1" applyBorder="1" applyAlignment="1" applyProtection="1">
      <alignment horizontal="center" vertical="center" wrapText="1"/>
      <protection hidden="1"/>
    </xf>
    <xf numFmtId="0" fontId="34" fillId="28" borderId="98" xfId="0" applyFont="1" applyFill="1" applyBorder="1" applyAlignment="1" applyProtection="1">
      <alignment horizontal="center" vertical="center" wrapText="1"/>
      <protection hidden="1"/>
    </xf>
    <xf numFmtId="0" fontId="34" fillId="28" borderId="101" xfId="0" applyFont="1" applyFill="1" applyBorder="1" applyAlignment="1" applyProtection="1">
      <alignment horizontal="center" vertical="center" wrapText="1"/>
      <protection hidden="1"/>
    </xf>
    <xf numFmtId="0" fontId="4" fillId="7" borderId="5" xfId="0" applyFont="1" applyFill="1" applyBorder="1"/>
    <xf numFmtId="0" fontId="12" fillId="28" borderId="29" xfId="0" applyFont="1" applyFill="1" applyBorder="1" applyAlignment="1" applyProtection="1">
      <alignment vertical="center" wrapText="1"/>
      <protection hidden="1"/>
    </xf>
    <xf numFmtId="0" fontId="12" fillId="28" borderId="30" xfId="0" applyFont="1" applyFill="1" applyBorder="1" applyAlignment="1" applyProtection="1">
      <alignment vertical="center" wrapText="1"/>
      <protection hidden="1"/>
    </xf>
    <xf numFmtId="0" fontId="0" fillId="13" borderId="65" xfId="0" applyFill="1" applyBorder="1" applyAlignment="1" applyProtection="1">
      <alignment horizontal="center" vertical="center" wrapText="1"/>
      <protection hidden="1"/>
    </xf>
    <xf numFmtId="0" fontId="5" fillId="28" borderId="88" xfId="0" applyFont="1" applyFill="1" applyBorder="1" applyAlignment="1" applyProtection="1">
      <alignment horizontal="center" vertical="center" wrapText="1"/>
      <protection hidden="1"/>
    </xf>
    <xf numFmtId="0" fontId="0" fillId="13" borderId="46" xfId="0" applyFill="1" applyBorder="1" applyAlignment="1" applyProtection="1">
      <alignment horizontal="center" vertical="center" wrapText="1"/>
      <protection hidden="1"/>
    </xf>
    <xf numFmtId="0" fontId="34" fillId="28" borderId="95" xfId="0" applyFont="1" applyFill="1" applyBorder="1" applyAlignment="1" applyProtection="1">
      <alignment horizontal="center" vertical="center" wrapText="1"/>
      <protection hidden="1"/>
    </xf>
    <xf numFmtId="0" fontId="57" fillId="28" borderId="105" xfId="0" applyFont="1" applyFill="1" applyBorder="1" applyAlignment="1" applyProtection="1">
      <alignment horizontal="center" vertical="center" wrapText="1"/>
      <protection hidden="1"/>
    </xf>
    <xf numFmtId="0" fontId="4" fillId="29" borderId="0" xfId="0" applyFont="1" applyFill="1" applyAlignment="1">
      <alignment vertical="center"/>
    </xf>
    <xf numFmtId="0" fontId="57" fillId="33" borderId="26" xfId="0" applyFont="1" applyFill="1" applyBorder="1" applyAlignment="1">
      <alignment vertical="center" wrapText="1"/>
    </xf>
    <xf numFmtId="0" fontId="57" fillId="33" borderId="15" xfId="0" applyFont="1" applyFill="1" applyBorder="1" applyAlignment="1">
      <alignment vertical="center" wrapText="1"/>
    </xf>
    <xf numFmtId="0" fontId="41" fillId="33" borderId="12" xfId="0" applyFont="1" applyFill="1" applyBorder="1" applyAlignment="1">
      <alignment horizontal="center" vertical="center" wrapText="1"/>
    </xf>
    <xf numFmtId="0" fontId="41" fillId="34" borderId="9" xfId="0" applyFont="1" applyFill="1" applyBorder="1" applyAlignment="1">
      <alignment horizontal="center" vertical="center" wrapText="1"/>
    </xf>
    <xf numFmtId="0" fontId="41" fillId="34" borderId="2" xfId="0" applyFont="1" applyFill="1" applyBorder="1" applyAlignment="1">
      <alignment horizontal="center" vertical="center" wrapText="1"/>
    </xf>
    <xf numFmtId="0" fontId="41" fillId="33" borderId="3" xfId="0" applyFont="1" applyFill="1" applyBorder="1" applyAlignment="1">
      <alignment vertical="center" wrapText="1"/>
    </xf>
    <xf numFmtId="0" fontId="41" fillId="33" borderId="2" xfId="0" applyFont="1" applyFill="1" applyBorder="1" applyAlignment="1">
      <alignment vertical="center" wrapText="1"/>
    </xf>
    <xf numFmtId="0" fontId="4" fillId="10" borderId="4" xfId="0" applyFont="1" applyFill="1" applyBorder="1" applyAlignment="1">
      <alignment horizontal="left" vertical="center"/>
    </xf>
    <xf numFmtId="0" fontId="4" fillId="10" borderId="4" xfId="0" applyFont="1" applyFill="1" applyBorder="1" applyAlignment="1">
      <alignment horizontal="center" vertical="center"/>
    </xf>
    <xf numFmtId="1" fontId="54" fillId="35" borderId="48" xfId="0" applyNumberFormat="1" applyFont="1" applyFill="1" applyBorder="1" applyAlignment="1">
      <alignment horizontal="right" vertical="center"/>
    </xf>
    <xf numFmtId="2" fontId="54" fillId="35" borderId="11" xfId="0" applyNumberFormat="1" applyFont="1" applyFill="1" applyBorder="1" applyAlignment="1">
      <alignment horizontal="right" vertical="center"/>
    </xf>
    <xf numFmtId="165" fontId="72" fillId="36" borderId="48" xfId="0" applyNumberFormat="1" applyFont="1" applyFill="1" applyBorder="1" applyAlignment="1">
      <alignment vertical="center"/>
    </xf>
    <xf numFmtId="0" fontId="21" fillId="36" borderId="35" xfId="0" applyFont="1" applyFill="1" applyBorder="1" applyAlignment="1">
      <alignment vertical="center"/>
    </xf>
    <xf numFmtId="0" fontId="76" fillId="10" borderId="11" xfId="8" applyFont="1" applyFill="1" applyBorder="1" applyAlignment="1">
      <alignment vertical="center"/>
    </xf>
    <xf numFmtId="0" fontId="4" fillId="10" borderId="13" xfId="0" applyFont="1" applyFill="1" applyBorder="1" applyAlignment="1">
      <alignment horizontal="left" vertical="center"/>
    </xf>
    <xf numFmtId="0" fontId="4" fillId="10" borderId="13" xfId="0" applyFont="1" applyFill="1" applyBorder="1" applyAlignment="1">
      <alignment horizontal="center" vertical="center"/>
    </xf>
    <xf numFmtId="2" fontId="54" fillId="35" borderId="10" xfId="0" applyNumberFormat="1" applyFont="1" applyFill="1" applyBorder="1" applyAlignment="1">
      <alignment horizontal="right" vertical="center"/>
    </xf>
    <xf numFmtId="165" fontId="72" fillId="10" borderId="70" xfId="0" applyNumberFormat="1" applyFont="1" applyFill="1" applyBorder="1" applyAlignment="1">
      <alignment vertical="center"/>
    </xf>
    <xf numFmtId="0" fontId="54" fillId="36" borderId="5" xfId="0" applyFont="1" applyFill="1" applyBorder="1" applyAlignment="1">
      <alignment vertical="center"/>
    </xf>
    <xf numFmtId="0" fontId="76" fillId="10" borderId="10" xfId="8" applyFont="1" applyFill="1" applyBorder="1" applyAlignment="1">
      <alignment vertical="center"/>
    </xf>
    <xf numFmtId="0" fontId="4" fillId="10" borderId="92" xfId="0" applyFont="1" applyFill="1" applyBorder="1" applyAlignment="1">
      <alignment horizontal="left" vertical="center"/>
    </xf>
    <xf numFmtId="2" fontId="54" fillId="35" borderId="62" xfId="0" applyNumberFormat="1" applyFont="1" applyFill="1" applyBorder="1" applyAlignment="1">
      <alignment horizontal="right" vertical="center"/>
    </xf>
    <xf numFmtId="165" fontId="72" fillId="36" borderId="106" xfId="0" applyNumberFormat="1" applyFont="1" applyFill="1" applyBorder="1" applyAlignment="1">
      <alignment vertical="center"/>
    </xf>
    <xf numFmtId="0" fontId="76" fillId="10" borderId="62" xfId="8" applyFont="1" applyFill="1" applyBorder="1" applyAlignment="1">
      <alignment vertical="center"/>
    </xf>
    <xf numFmtId="0" fontId="4" fillId="10" borderId="80" xfId="0" applyFont="1" applyFill="1" applyBorder="1" applyAlignment="1">
      <alignment horizontal="left" vertical="center"/>
    </xf>
    <xf numFmtId="165" fontId="72" fillId="36" borderId="49" xfId="0" applyNumberFormat="1" applyFont="1" applyFill="1" applyBorder="1" applyAlignment="1">
      <alignment vertical="center"/>
    </xf>
    <xf numFmtId="0" fontId="4" fillId="10" borderId="44" xfId="0" applyFont="1" applyFill="1" applyBorder="1" applyAlignment="1">
      <alignment horizontal="left" vertical="center"/>
    </xf>
    <xf numFmtId="165" fontId="72" fillId="36" borderId="82" xfId="0" applyNumberFormat="1" applyFont="1" applyFill="1" applyBorder="1" applyAlignment="1">
      <alignment vertical="center"/>
    </xf>
    <xf numFmtId="0" fontId="36" fillId="28" borderId="21" xfId="0" applyFont="1" applyFill="1" applyBorder="1" applyAlignment="1">
      <alignment vertical="center" wrapText="1"/>
    </xf>
    <xf numFmtId="0" fontId="35" fillId="28" borderId="74" xfId="0" applyFont="1" applyFill="1" applyBorder="1" applyAlignment="1">
      <alignment horizontal="center" vertical="center" wrapText="1"/>
    </xf>
    <xf numFmtId="0" fontId="36" fillId="28" borderId="92" xfId="0" applyFont="1" applyFill="1" applyBorder="1" applyAlignment="1">
      <alignment vertical="center" wrapText="1"/>
    </xf>
    <xf numFmtId="0" fontId="35" fillId="28" borderId="20" xfId="0" applyFont="1" applyFill="1" applyBorder="1" applyAlignment="1">
      <alignment horizontal="center" vertical="center" wrapText="1"/>
    </xf>
    <xf numFmtId="0" fontId="35" fillId="28" borderId="74" xfId="0" applyFont="1" applyFill="1" applyBorder="1" applyAlignment="1">
      <alignment vertical="center" wrapText="1"/>
    </xf>
    <xf numFmtId="0" fontId="0" fillId="13" borderId="38" xfId="0" applyFill="1" applyBorder="1" applyAlignment="1" applyProtection="1">
      <alignment horizontal="center" vertical="center" wrapText="1"/>
      <protection locked="0"/>
    </xf>
    <xf numFmtId="0" fontId="32" fillId="27" borderId="0" xfId="0" applyFont="1" applyFill="1" applyAlignment="1">
      <alignment horizontal="center" vertical="center" wrapText="1"/>
    </xf>
    <xf numFmtId="0" fontId="15" fillId="27" borderId="0" xfId="0" applyFont="1" applyFill="1" applyAlignment="1">
      <alignment vertical="center" wrapText="1"/>
    </xf>
    <xf numFmtId="0" fontId="15" fillId="27" borderId="0" xfId="0" applyFont="1" applyFill="1" applyAlignment="1">
      <alignment horizontal="center" vertical="center" wrapText="1"/>
    </xf>
    <xf numFmtId="0" fontId="28" fillId="28" borderId="46" xfId="0" applyFont="1" applyFill="1" applyBorder="1" applyAlignment="1">
      <alignment horizontal="center" vertical="center" wrapText="1"/>
    </xf>
    <xf numFmtId="0" fontId="12" fillId="28" borderId="74" xfId="0" applyFont="1" applyFill="1" applyBorder="1" applyAlignment="1">
      <alignment horizontal="center" vertical="center" wrapText="1"/>
    </xf>
    <xf numFmtId="0" fontId="32" fillId="27" borderId="100" xfId="0" applyFont="1" applyFill="1" applyBorder="1" applyAlignment="1">
      <alignment horizontal="center" vertical="center" wrapText="1"/>
    </xf>
    <xf numFmtId="0" fontId="35" fillId="28" borderId="21" xfId="0" applyFont="1" applyFill="1" applyBorder="1" applyAlignment="1">
      <alignment vertical="center" wrapText="1"/>
    </xf>
    <xf numFmtId="0" fontId="35" fillId="28" borderId="92" xfId="0" applyFont="1" applyFill="1" applyBorder="1" applyAlignment="1">
      <alignment vertical="center" wrapText="1"/>
    </xf>
    <xf numFmtId="0" fontId="12" fillId="28" borderId="21" xfId="0" applyFont="1" applyFill="1" applyBorder="1" applyAlignment="1">
      <alignment vertical="center" wrapText="1"/>
    </xf>
    <xf numFmtId="0" fontId="12" fillId="28" borderId="92" xfId="0" applyFont="1" applyFill="1" applyBorder="1" applyAlignment="1">
      <alignment vertical="center" wrapText="1"/>
    </xf>
    <xf numFmtId="0" fontId="29" fillId="28" borderId="47" xfId="0" applyFont="1" applyFill="1" applyBorder="1" applyAlignment="1">
      <alignment horizontal="center" vertical="center" wrapText="1"/>
    </xf>
    <xf numFmtId="0" fontId="29" fillId="28" borderId="101" xfId="0" applyFont="1" applyFill="1" applyBorder="1" applyAlignment="1">
      <alignment horizontal="center" vertical="center" wrapText="1"/>
    </xf>
    <xf numFmtId="0" fontId="29" fillId="28" borderId="76" xfId="0" applyFont="1" applyFill="1" applyBorder="1" applyAlignment="1">
      <alignment horizontal="center" vertical="center" wrapText="1"/>
    </xf>
    <xf numFmtId="0" fontId="29" fillId="28" borderId="98" xfId="0" applyFont="1" applyFill="1" applyBorder="1" applyAlignment="1">
      <alignment horizontal="center" vertical="center" wrapText="1"/>
    </xf>
    <xf numFmtId="0" fontId="29" fillId="28" borderId="65" xfId="0" applyFont="1" applyFill="1" applyBorder="1" applyAlignment="1">
      <alignment horizontal="center" vertical="center" wrapText="1"/>
    </xf>
    <xf numFmtId="0" fontId="29" fillId="28" borderId="107" xfId="0" applyFont="1" applyFill="1" applyBorder="1" applyAlignment="1">
      <alignment horizontal="center" vertical="center" wrapText="1"/>
    </xf>
    <xf numFmtId="0" fontId="29" fillId="28" borderId="46" xfId="0" applyFont="1" applyFill="1" applyBorder="1" applyAlignment="1">
      <alignment horizontal="center" vertical="center" wrapText="1"/>
    </xf>
    <xf numFmtId="0" fontId="37" fillId="30" borderId="47" xfId="0" applyFont="1" applyFill="1" applyBorder="1" applyAlignment="1">
      <alignment horizontal="center" vertical="center"/>
    </xf>
    <xf numFmtId="0" fontId="37" fillId="30" borderId="98" xfId="0" applyFont="1" applyFill="1" applyBorder="1" applyAlignment="1">
      <alignment horizontal="center" vertical="center"/>
    </xf>
    <xf numFmtId="0" fontId="37" fillId="30" borderId="101" xfId="0" applyFont="1" applyFill="1" applyBorder="1" applyAlignment="1">
      <alignment horizontal="center" vertical="center"/>
    </xf>
    <xf numFmtId="0" fontId="37" fillId="30" borderId="76" xfId="0" applyFont="1" applyFill="1" applyBorder="1" applyAlignment="1">
      <alignment horizontal="center" vertical="center"/>
    </xf>
    <xf numFmtId="0" fontId="37" fillId="30" borderId="65" xfId="0" applyFont="1" applyFill="1" applyBorder="1" applyAlignment="1">
      <alignment horizontal="center" vertical="center"/>
    </xf>
    <xf numFmtId="0" fontId="37" fillId="30" borderId="107" xfId="0" applyFont="1" applyFill="1" applyBorder="1" applyAlignment="1">
      <alignment horizontal="center" vertical="center"/>
    </xf>
    <xf numFmtId="0" fontId="37" fillId="30" borderId="47" xfId="0" applyFont="1" applyFill="1" applyBorder="1" applyAlignment="1">
      <alignment horizontal="center" vertical="center" wrapText="1"/>
    </xf>
    <xf numFmtId="0" fontId="37" fillId="30" borderId="98" xfId="0" applyFont="1" applyFill="1" applyBorder="1" applyAlignment="1">
      <alignment horizontal="center" vertical="center" wrapText="1"/>
    </xf>
    <xf numFmtId="0" fontId="37" fillId="30" borderId="101" xfId="0" applyFont="1" applyFill="1" applyBorder="1" applyAlignment="1">
      <alignment horizontal="center" vertical="center" wrapText="1"/>
    </xf>
    <xf numFmtId="0" fontId="37" fillId="30" borderId="76" xfId="0" applyFont="1" applyFill="1" applyBorder="1" applyAlignment="1">
      <alignment horizontal="center" vertical="center" wrapText="1"/>
    </xf>
    <xf numFmtId="0" fontId="37" fillId="30" borderId="107" xfId="0" applyFont="1" applyFill="1" applyBorder="1" applyAlignment="1">
      <alignment horizontal="center" vertical="center" wrapText="1"/>
    </xf>
    <xf numFmtId="0" fontId="37" fillId="30" borderId="108" xfId="0" applyFont="1" applyFill="1" applyBorder="1" applyAlignment="1">
      <alignment horizontal="center" vertical="center" wrapText="1"/>
    </xf>
    <xf numFmtId="0" fontId="37" fillId="30" borderId="65" xfId="0" applyFont="1" applyFill="1" applyBorder="1" applyAlignment="1">
      <alignment horizontal="center" vertical="center" wrapText="1"/>
    </xf>
    <xf numFmtId="0" fontId="5" fillId="30" borderId="108" xfId="0" applyFont="1" applyFill="1" applyBorder="1" applyAlignment="1">
      <alignment horizontal="center" vertical="center" wrapText="1"/>
    </xf>
    <xf numFmtId="0" fontId="0" fillId="13" borderId="0" xfId="0" applyFill="1" applyAlignment="1">
      <alignment horizontal="center" vertical="center" wrapText="1"/>
    </xf>
    <xf numFmtId="0" fontId="100" fillId="26" borderId="0" xfId="0" applyFont="1" applyFill="1" applyAlignment="1">
      <alignment horizontal="center" vertical="center" wrapText="1"/>
    </xf>
    <xf numFmtId="0" fontId="0" fillId="13" borderId="0" xfId="0" applyFill="1"/>
    <xf numFmtId="0" fontId="100" fillId="26" borderId="93" xfId="0" applyFont="1" applyFill="1" applyBorder="1" applyAlignment="1">
      <alignment horizontal="center" vertical="center" wrapText="1"/>
    </xf>
    <xf numFmtId="0" fontId="32" fillId="27" borderId="72" xfId="0" applyFont="1" applyFill="1" applyBorder="1" applyAlignment="1">
      <alignment horizontal="center" vertical="center" wrapText="1"/>
    </xf>
    <xf numFmtId="0" fontId="51" fillId="25" borderId="0" xfId="0" applyFont="1" applyFill="1" applyAlignment="1">
      <alignment horizontal="center" vertical="center" wrapText="1"/>
    </xf>
    <xf numFmtId="0" fontId="102" fillId="25" borderId="0" xfId="0" applyFont="1" applyFill="1" applyAlignment="1">
      <alignment horizontal="left" vertical="center" wrapText="1"/>
    </xf>
    <xf numFmtId="0" fontId="100" fillId="25" borderId="0" xfId="0" applyFont="1" applyFill="1" applyAlignment="1">
      <alignment horizontal="center" vertical="center" wrapText="1"/>
    </xf>
    <xf numFmtId="0" fontId="0" fillId="21" borderId="0" xfId="0" applyFill="1" applyAlignment="1">
      <alignment horizontal="center" vertical="center" wrapText="1"/>
    </xf>
    <xf numFmtId="0" fontId="31" fillId="21" borderId="0" xfId="0" applyFont="1" applyFill="1" applyAlignment="1">
      <alignment horizontal="left" vertical="center" wrapText="1"/>
    </xf>
    <xf numFmtId="0" fontId="5" fillId="30" borderId="47" xfId="0" applyFont="1" applyFill="1" applyBorder="1" applyAlignment="1">
      <alignment horizontal="center" vertical="center" wrapText="1"/>
    </xf>
    <xf numFmtId="0" fontId="29" fillId="13" borderId="0" xfId="0" applyFont="1" applyFill="1" applyAlignment="1">
      <alignment horizontal="center" vertical="center" wrapText="1"/>
    </xf>
    <xf numFmtId="0" fontId="27" fillId="37" borderId="0" xfId="0" applyFont="1" applyFill="1" applyAlignment="1">
      <alignment vertical="center"/>
    </xf>
    <xf numFmtId="0" fontId="27" fillId="37" borderId="0" xfId="0" applyFont="1" applyFill="1" applyAlignment="1">
      <alignment horizontal="center" vertical="center"/>
    </xf>
    <xf numFmtId="0" fontId="44" fillId="38" borderId="0" xfId="0" applyFont="1" applyFill="1" applyAlignment="1">
      <alignment horizontal="center" vertical="center" wrapText="1"/>
    </xf>
    <xf numFmtId="0" fontId="43" fillId="25" borderId="0" xfId="0" applyFont="1" applyFill="1" applyAlignment="1">
      <alignment horizontal="center" vertical="center" wrapText="1"/>
    </xf>
    <xf numFmtId="0" fontId="5" fillId="28" borderId="47" xfId="0" applyFont="1" applyFill="1" applyBorder="1" applyAlignment="1">
      <alignment horizontal="center" vertical="center" wrapText="1"/>
    </xf>
    <xf numFmtId="0" fontId="5" fillId="28" borderId="108" xfId="0" applyFont="1" applyFill="1" applyBorder="1" applyAlignment="1">
      <alignment horizontal="center" vertical="center" wrapText="1"/>
    </xf>
    <xf numFmtId="0" fontId="32" fillId="27" borderId="21" xfId="0" applyFont="1" applyFill="1" applyBorder="1" applyAlignment="1">
      <alignment horizontal="center" vertical="center" wrapText="1"/>
    </xf>
    <xf numFmtId="0" fontId="25" fillId="13" borderId="5" xfId="0" applyFont="1" applyFill="1" applyBorder="1" applyAlignment="1">
      <alignment horizontal="center" vertical="center" wrapText="1"/>
    </xf>
    <xf numFmtId="0" fontId="0" fillId="13" borderId="0" xfId="0" applyFill="1" applyAlignment="1">
      <alignment vertical="center" wrapText="1"/>
    </xf>
    <xf numFmtId="0" fontId="0" fillId="7" borderId="72" xfId="0" applyFill="1" applyBorder="1" applyAlignment="1" applyProtection="1">
      <alignment horizontal="center" vertical="center" wrapText="1"/>
      <protection hidden="1"/>
    </xf>
    <xf numFmtId="0" fontId="0" fillId="7" borderId="112" xfId="0" applyFill="1" applyBorder="1" applyAlignment="1" applyProtection="1">
      <alignment horizontal="center" vertical="center" wrapText="1"/>
      <protection hidden="1"/>
    </xf>
    <xf numFmtId="0" fontId="0" fillId="7" borderId="0" xfId="0" applyFill="1" applyAlignment="1">
      <alignment horizontal="center" vertical="center" wrapText="1"/>
    </xf>
    <xf numFmtId="0" fontId="0" fillId="7" borderId="0" xfId="0" applyFill="1" applyAlignment="1">
      <alignment vertical="center"/>
    </xf>
    <xf numFmtId="0" fontId="44" fillId="7" borderId="0" xfId="0" applyFont="1" applyFill="1" applyAlignment="1">
      <alignment horizontal="left" vertical="center" wrapText="1"/>
    </xf>
    <xf numFmtId="0" fontId="44" fillId="7" borderId="0" xfId="0" applyFont="1" applyFill="1" applyAlignment="1">
      <alignment vertical="center" wrapText="1"/>
    </xf>
    <xf numFmtId="0" fontId="61" fillId="7" borderId="0" xfId="8" applyFont="1" applyFill="1" applyAlignment="1">
      <alignment vertical="center"/>
    </xf>
    <xf numFmtId="0" fontId="61" fillId="0" borderId="0" xfId="8" applyFont="1" applyAlignment="1">
      <alignment vertical="center"/>
    </xf>
    <xf numFmtId="0" fontId="69" fillId="3" borderId="0" xfId="0" applyFont="1" applyFill="1" applyAlignment="1">
      <alignment vertical="center"/>
    </xf>
    <xf numFmtId="0" fontId="15" fillId="3" borderId="0" xfId="0" applyFont="1" applyFill="1" applyAlignment="1">
      <alignment horizontal="left" vertical="center"/>
    </xf>
    <xf numFmtId="0" fontId="44" fillId="18" borderId="0" xfId="0" applyFont="1" applyFill="1" applyAlignment="1">
      <alignment vertical="center"/>
    </xf>
    <xf numFmtId="0" fontId="44" fillId="7" borderId="0" xfId="0" applyFont="1" applyFill="1" applyAlignment="1">
      <alignment vertical="center"/>
    </xf>
    <xf numFmtId="0" fontId="0" fillId="7" borderId="0" xfId="0" applyFill="1" applyAlignment="1">
      <alignment horizontal="center" vertical="center"/>
    </xf>
    <xf numFmtId="0" fontId="8" fillId="19" borderId="0" xfId="0" applyFont="1" applyFill="1" applyAlignment="1">
      <alignment horizontal="center" vertical="center"/>
    </xf>
    <xf numFmtId="0" fontId="9" fillId="7" borderId="0" xfId="0" applyFont="1" applyFill="1" applyAlignment="1">
      <alignment horizontal="center" vertical="center"/>
    </xf>
    <xf numFmtId="0" fontId="9" fillId="7" borderId="0" xfId="0" applyFont="1" applyFill="1" applyAlignment="1">
      <alignment vertical="center"/>
    </xf>
    <xf numFmtId="0" fontId="94" fillId="7" borderId="0" xfId="0" applyFont="1" applyFill="1" applyAlignment="1">
      <alignment horizontal="left" vertical="center" wrapText="1"/>
    </xf>
    <xf numFmtId="2" fontId="5" fillId="16" borderId="38" xfId="0" applyNumberFormat="1" applyFont="1" applyFill="1" applyBorder="1" applyAlignment="1">
      <alignment horizontal="center" vertical="center"/>
    </xf>
    <xf numFmtId="0" fontId="4" fillId="7" borderId="0" xfId="0" applyFont="1" applyFill="1" applyAlignment="1">
      <alignment vertical="center"/>
    </xf>
    <xf numFmtId="0" fontId="31" fillId="7" borderId="0" xfId="0" applyFont="1" applyFill="1" applyAlignment="1">
      <alignment horizontal="left" vertical="center" wrapText="1"/>
    </xf>
    <xf numFmtId="0" fontId="47" fillId="7" borderId="0" xfId="0" applyFont="1" applyFill="1" applyAlignment="1">
      <alignment vertical="center" wrapText="1"/>
    </xf>
    <xf numFmtId="0" fontId="0" fillId="7" borderId="0" xfId="0" applyFill="1" applyAlignment="1">
      <alignment horizontal="left" vertical="center" wrapText="1"/>
    </xf>
    <xf numFmtId="0" fontId="39" fillId="7" borderId="0" xfId="0" applyFont="1" applyFill="1" applyAlignment="1">
      <alignment vertical="center"/>
    </xf>
    <xf numFmtId="0" fontId="17" fillId="7" borderId="75" xfId="0" applyFont="1" applyFill="1" applyBorder="1" applyAlignment="1">
      <alignment vertical="center" wrapText="1"/>
    </xf>
    <xf numFmtId="0" fontId="5" fillId="7" borderId="75" xfId="0" applyFont="1" applyFill="1" applyBorder="1" applyAlignment="1">
      <alignment horizontal="center" vertical="center" wrapText="1"/>
    </xf>
    <xf numFmtId="0" fontId="17" fillId="7" borderId="0" xfId="0" applyFont="1" applyFill="1" applyAlignment="1">
      <alignment vertical="center" wrapText="1"/>
    </xf>
    <xf numFmtId="2" fontId="4" fillId="7" borderId="0" xfId="0" applyNumberFormat="1" applyFont="1" applyFill="1" applyAlignment="1">
      <alignment horizontal="center" vertical="center"/>
    </xf>
    <xf numFmtId="0" fontId="96" fillId="7" borderId="0" xfId="0" applyFont="1" applyFill="1" applyAlignment="1">
      <alignment horizontal="left" vertical="center"/>
    </xf>
    <xf numFmtId="0" fontId="85" fillId="7" borderId="0" xfId="0" applyFont="1" applyFill="1" applyAlignment="1">
      <alignment horizontal="left" vertical="center" wrapText="1"/>
    </xf>
    <xf numFmtId="0" fontId="83" fillId="7" borderId="0" xfId="0" applyFont="1" applyFill="1" applyAlignment="1">
      <alignment horizontal="left" vertical="center"/>
    </xf>
    <xf numFmtId="0" fontId="90" fillId="7" borderId="0" xfId="0" applyFont="1" applyFill="1" applyAlignment="1">
      <alignment vertical="center"/>
    </xf>
    <xf numFmtId="164" fontId="4" fillId="7" borderId="0" xfId="0" applyNumberFormat="1" applyFont="1" applyFill="1" applyAlignment="1">
      <alignment horizontal="center" vertical="center"/>
    </xf>
    <xf numFmtId="0" fontId="84" fillId="7" borderId="0" xfId="0" applyFont="1" applyFill="1" applyAlignment="1">
      <alignment horizontal="left" vertical="center"/>
    </xf>
    <xf numFmtId="0" fontId="4" fillId="7" borderId="0" xfId="0" applyFont="1" applyFill="1" applyAlignment="1">
      <alignment horizontal="left" vertical="center"/>
    </xf>
    <xf numFmtId="0" fontId="86" fillId="7" borderId="0" xfId="0" applyFont="1" applyFill="1" applyAlignment="1">
      <alignment horizontal="left" vertical="center"/>
    </xf>
    <xf numFmtId="0" fontId="40" fillId="23" borderId="0" xfId="0" applyFont="1" applyFill="1" applyAlignment="1">
      <alignment horizontal="center" vertical="center"/>
    </xf>
    <xf numFmtId="0" fontId="30" fillId="7" borderId="75" xfId="0" applyFont="1" applyFill="1" applyBorder="1" applyAlignment="1">
      <alignment vertical="center" wrapText="1"/>
    </xf>
    <xf numFmtId="0" fontId="2" fillId="7" borderId="0" xfId="0" applyFont="1" applyFill="1" applyAlignment="1">
      <alignment horizontal="center" vertical="center" wrapText="1"/>
    </xf>
    <xf numFmtId="0" fontId="12" fillId="7" borderId="0" xfId="0" applyFont="1" applyFill="1" applyAlignment="1">
      <alignment vertical="center" wrapText="1"/>
    </xf>
    <xf numFmtId="9" fontId="0" fillId="7" borderId="0" xfId="6" applyFont="1" applyFill="1" applyAlignment="1" applyProtection="1">
      <alignment horizontal="center" vertical="center"/>
    </xf>
    <xf numFmtId="0" fontId="30" fillId="7" borderId="75" xfId="0" applyFont="1" applyFill="1" applyBorder="1" applyAlignment="1">
      <alignment vertical="center"/>
    </xf>
    <xf numFmtId="0" fontId="5" fillId="7" borderId="0" xfId="0" applyFont="1" applyFill="1" applyAlignment="1">
      <alignment vertical="center" wrapText="1"/>
    </xf>
    <xf numFmtId="0" fontId="31" fillId="22" borderId="0" xfId="0" applyFont="1" applyFill="1" applyAlignment="1">
      <alignment vertical="center" wrapText="1"/>
    </xf>
    <xf numFmtId="9" fontId="25" fillId="7" borderId="0" xfId="0" applyNumberFormat="1" applyFont="1" applyFill="1" applyAlignment="1">
      <alignment horizontal="center" vertical="center"/>
    </xf>
    <xf numFmtId="9" fontId="0" fillId="7" borderId="0" xfId="0" applyNumberFormat="1" applyFill="1" applyAlignment="1">
      <alignment horizontal="center" vertical="center"/>
    </xf>
    <xf numFmtId="0" fontId="0" fillId="7" borderId="0" xfId="6" applyNumberFormat="1" applyFont="1" applyFill="1" applyAlignment="1" applyProtection="1">
      <alignment horizontal="center" vertical="center"/>
    </xf>
    <xf numFmtId="9" fontId="0" fillId="7" borderId="75" xfId="6" applyFont="1" applyFill="1" applyBorder="1" applyAlignment="1" applyProtection="1">
      <alignment horizontal="center" vertical="center"/>
    </xf>
    <xf numFmtId="9" fontId="42" fillId="7" borderId="0" xfId="6" applyFont="1" applyFill="1" applyAlignment="1" applyProtection="1">
      <alignment horizontal="center" vertical="center"/>
    </xf>
    <xf numFmtId="0" fontId="25" fillId="7" borderId="75" xfId="0" applyFont="1" applyFill="1" applyBorder="1" applyAlignment="1">
      <alignment horizontal="center" vertical="center"/>
    </xf>
    <xf numFmtId="0" fontId="3" fillId="7" borderId="0" xfId="8" applyFill="1" applyAlignment="1" applyProtection="1">
      <alignment vertical="center"/>
    </xf>
    <xf numFmtId="0" fontId="94" fillId="7" borderId="0" xfId="0" applyFont="1" applyFill="1" applyAlignment="1">
      <alignment vertical="center"/>
    </xf>
    <xf numFmtId="0" fontId="94" fillId="25" borderId="0" xfId="0" applyFont="1" applyFill="1" applyAlignment="1" applyProtection="1">
      <alignment horizontal="left" vertical="center" wrapText="1"/>
      <protection hidden="1"/>
    </xf>
    <xf numFmtId="0" fontId="12" fillId="28" borderId="32" xfId="0" applyFont="1" applyFill="1" applyBorder="1" applyAlignment="1" applyProtection="1">
      <alignment vertical="center" wrapText="1"/>
      <protection hidden="1"/>
    </xf>
    <xf numFmtId="0" fontId="94" fillId="25" borderId="0" xfId="0" applyFont="1" applyFill="1" applyAlignment="1" applyProtection="1">
      <alignment horizontal="left" vertical="center"/>
      <protection hidden="1"/>
    </xf>
    <xf numFmtId="0" fontId="15" fillId="27" borderId="71" xfId="0" applyFont="1" applyFill="1" applyBorder="1" applyAlignment="1">
      <alignment horizontal="center" vertical="center" wrapText="1"/>
    </xf>
    <xf numFmtId="0" fontId="5" fillId="28" borderId="47" xfId="0" applyFont="1" applyFill="1" applyBorder="1" applyAlignment="1" applyProtection="1">
      <alignment horizontal="center" vertical="center" wrapText="1"/>
      <protection hidden="1"/>
    </xf>
    <xf numFmtId="0" fontId="31" fillId="7" borderId="0" xfId="0" applyFont="1" applyFill="1" applyAlignment="1">
      <alignment horizontal="left" vertical="center"/>
    </xf>
    <xf numFmtId="0" fontId="44" fillId="18" borderId="0" xfId="0" applyFont="1" applyFill="1" applyAlignment="1" applyProtection="1">
      <alignment horizontal="left" vertical="center"/>
      <protection locked="0"/>
    </xf>
    <xf numFmtId="0" fontId="69" fillId="18" borderId="0" xfId="0" applyFont="1" applyFill="1" applyAlignment="1" applyProtection="1">
      <alignment horizontal="left" vertical="center"/>
      <protection locked="0"/>
    </xf>
    <xf numFmtId="0" fontId="3" fillId="7" borderId="0" xfId="8" applyFill="1" applyAlignment="1">
      <alignment horizontal="left"/>
    </xf>
    <xf numFmtId="0" fontId="3" fillId="7" borderId="0" xfId="8" applyFill="1" applyAlignment="1" applyProtection="1">
      <alignment horizontal="left"/>
      <protection hidden="1"/>
    </xf>
    <xf numFmtId="0" fontId="35" fillId="0" borderId="103" xfId="0" applyFont="1" applyBorder="1" applyAlignment="1" applyProtection="1">
      <alignment horizontal="left" vertical="center" wrapText="1"/>
      <protection hidden="1"/>
    </xf>
    <xf numFmtId="0" fontId="35" fillId="0" borderId="104" xfId="0" applyFont="1" applyBorder="1" applyAlignment="1" applyProtection="1">
      <alignment horizontal="left" vertical="center" wrapText="1"/>
      <protection hidden="1"/>
    </xf>
    <xf numFmtId="0" fontId="35" fillId="0" borderId="93" xfId="0" applyFont="1" applyBorder="1" applyAlignment="1" applyProtection="1">
      <alignment horizontal="left" vertical="center" wrapText="1"/>
      <protection hidden="1"/>
    </xf>
    <xf numFmtId="0" fontId="88" fillId="7" borderId="0" xfId="0" applyFont="1" applyFill="1" applyAlignment="1" applyProtection="1">
      <alignment horizontal="left" vertical="center" wrapText="1"/>
      <protection hidden="1"/>
    </xf>
    <xf numFmtId="0" fontId="21" fillId="0" borderId="0" xfId="0" applyFont="1" applyAlignment="1" applyProtection="1">
      <alignment horizontal="left" vertical="center" wrapText="1"/>
      <protection hidden="1"/>
    </xf>
    <xf numFmtId="0" fontId="35" fillId="0" borderId="0" xfId="0" applyFont="1" applyAlignment="1" applyProtection="1">
      <alignment horizontal="left" vertical="center" wrapText="1"/>
      <protection hidden="1"/>
    </xf>
    <xf numFmtId="0" fontId="35" fillId="0" borderId="87" xfId="0" applyFont="1" applyBorder="1" applyAlignment="1" applyProtection="1">
      <alignment horizontal="left" vertical="center" wrapText="1"/>
      <protection hidden="1"/>
    </xf>
    <xf numFmtId="0" fontId="35" fillId="0" borderId="102" xfId="0" applyFont="1" applyBorder="1" applyAlignment="1" applyProtection="1">
      <alignment horizontal="left" vertical="center" wrapText="1"/>
      <protection hidden="1"/>
    </xf>
    <xf numFmtId="0" fontId="103" fillId="24" borderId="0" xfId="0" applyFont="1" applyFill="1" applyAlignment="1" applyProtection="1">
      <alignment horizontal="left" vertical="center" wrapText="1"/>
      <protection hidden="1"/>
    </xf>
    <xf numFmtId="0" fontId="44" fillId="24" borderId="0" xfId="0" applyFont="1" applyFill="1" applyAlignment="1" applyProtection="1">
      <alignment horizontal="left" vertical="center" wrapText="1"/>
      <protection hidden="1"/>
    </xf>
    <xf numFmtId="0" fontId="35" fillId="0" borderId="90" xfId="0" applyFont="1" applyBorder="1" applyAlignment="1" applyProtection="1">
      <alignment horizontal="left" vertical="center" wrapText="1"/>
      <protection hidden="1"/>
    </xf>
    <xf numFmtId="0" fontId="35" fillId="0" borderId="91" xfId="0" applyFont="1" applyBorder="1" applyAlignment="1" applyProtection="1">
      <alignment horizontal="left" vertical="center" wrapText="1"/>
      <protection hidden="1"/>
    </xf>
    <xf numFmtId="0" fontId="29" fillId="28" borderId="12" xfId="0" applyFont="1" applyFill="1" applyBorder="1" applyAlignment="1">
      <alignment horizontal="center" vertical="center" wrapText="1"/>
    </xf>
    <xf numFmtId="0" fontId="29" fillId="28" borderId="45" xfId="0" applyFont="1" applyFill="1" applyBorder="1" applyAlignment="1">
      <alignment horizontal="center" vertical="center" wrapText="1"/>
    </xf>
    <xf numFmtId="0" fontId="29" fillId="28" borderId="78" xfId="0" applyFont="1" applyFill="1" applyBorder="1" applyAlignment="1">
      <alignment horizontal="center" vertical="center" wrapText="1"/>
    </xf>
    <xf numFmtId="0" fontId="35" fillId="0" borderId="71" xfId="0" applyFont="1" applyBorder="1" applyAlignment="1" applyProtection="1">
      <alignment horizontal="left" vertical="center" wrapText="1"/>
      <protection hidden="1"/>
    </xf>
    <xf numFmtId="0" fontId="35" fillId="0" borderId="59" xfId="0" applyFont="1" applyBorder="1" applyAlignment="1" applyProtection="1">
      <alignment horizontal="left" vertical="center" wrapText="1"/>
      <protection hidden="1"/>
    </xf>
    <xf numFmtId="0" fontId="35" fillId="0" borderId="76" xfId="0" applyFont="1" applyBorder="1" applyAlignment="1" applyProtection="1">
      <alignment horizontal="left" vertical="center" wrapText="1"/>
      <protection hidden="1"/>
    </xf>
    <xf numFmtId="0" fontId="35" fillId="0" borderId="0" xfId="0" applyFont="1" applyAlignment="1" applyProtection="1">
      <alignment horizontal="left" vertical="center"/>
      <protection hidden="1"/>
    </xf>
    <xf numFmtId="0" fontId="35" fillId="0" borderId="87" xfId="0" applyFont="1" applyBorder="1" applyAlignment="1" applyProtection="1">
      <alignment horizontal="left" vertical="center"/>
      <protection hidden="1"/>
    </xf>
    <xf numFmtId="0" fontId="0" fillId="13" borderId="19" xfId="0" applyFill="1" applyBorder="1" applyAlignment="1">
      <alignment horizontal="left" vertical="center" wrapText="1"/>
    </xf>
    <xf numFmtId="0" fontId="0" fillId="13" borderId="77" xfId="0" applyFill="1" applyBorder="1" applyAlignment="1">
      <alignment horizontal="left" vertical="center" wrapText="1"/>
    </xf>
    <xf numFmtId="0" fontId="0" fillId="13" borderId="30" xfId="0" applyFill="1" applyBorder="1" applyAlignment="1">
      <alignment horizontal="left" vertical="center" wrapText="1"/>
    </xf>
    <xf numFmtId="0" fontId="102" fillId="25" borderId="0" xfId="0" applyFont="1" applyFill="1" applyAlignment="1">
      <alignment horizontal="left" vertical="center" wrapText="1"/>
    </xf>
    <xf numFmtId="0" fontId="44" fillId="38" borderId="0" xfId="0" applyFont="1" applyFill="1" applyAlignment="1">
      <alignment horizontal="left" vertical="center" wrapText="1"/>
    </xf>
    <xf numFmtId="0" fontId="21" fillId="0" borderId="109" xfId="0" applyFont="1" applyBorder="1" applyAlignment="1">
      <alignment horizontal="left" vertical="center" wrapText="1"/>
    </xf>
    <xf numFmtId="0" fontId="35" fillId="0" borderId="110" xfId="0" applyFont="1" applyBorder="1" applyAlignment="1">
      <alignment horizontal="left" vertical="center" wrapText="1"/>
    </xf>
    <xf numFmtId="0" fontId="35" fillId="0" borderId="111" xfId="0" applyFont="1" applyBorder="1" applyAlignment="1">
      <alignment horizontal="left" vertical="center" wrapText="1"/>
    </xf>
    <xf numFmtId="0" fontId="35" fillId="0" borderId="71" xfId="0" applyFont="1" applyBorder="1" applyAlignment="1">
      <alignment horizontal="left" vertical="center"/>
    </xf>
    <xf numFmtId="0" fontId="35" fillId="0" borderId="59" xfId="0" applyFont="1" applyBorder="1" applyAlignment="1">
      <alignment horizontal="left" vertical="center"/>
    </xf>
    <xf numFmtId="0" fontId="35" fillId="0" borderId="76" xfId="0" applyFont="1" applyBorder="1" applyAlignment="1">
      <alignment horizontal="left" vertical="center"/>
    </xf>
    <xf numFmtId="0" fontId="35" fillId="0" borderId="60" xfId="0" applyFont="1" applyBorder="1" applyAlignment="1">
      <alignment horizontal="left" vertical="center"/>
    </xf>
    <xf numFmtId="0" fontId="35" fillId="0" borderId="56" xfId="0" applyFont="1" applyBorder="1" applyAlignment="1">
      <alignment horizontal="left" vertical="center"/>
    </xf>
    <xf numFmtId="0" fontId="35" fillId="0" borderId="58" xfId="0" applyFont="1" applyBorder="1" applyAlignment="1">
      <alignment horizontal="left" vertical="center"/>
    </xf>
    <xf numFmtId="0" fontId="21" fillId="0" borderId="71" xfId="0" applyFont="1" applyBorder="1" applyAlignment="1">
      <alignment horizontal="left" vertical="center"/>
    </xf>
    <xf numFmtId="0" fontId="35" fillId="0" borderId="109" xfId="0" applyFont="1" applyBorder="1" applyAlignment="1">
      <alignment horizontal="left" vertical="center"/>
    </xf>
    <xf numFmtId="0" fontId="35" fillId="0" borderId="110" xfId="0" applyFont="1" applyBorder="1" applyAlignment="1">
      <alignment horizontal="left" vertical="center"/>
    </xf>
    <xf numFmtId="0" fontId="35" fillId="0" borderId="111" xfId="0" applyFont="1" applyBorder="1" applyAlignment="1">
      <alignment horizontal="left" vertical="center"/>
    </xf>
    <xf numFmtId="0" fontId="21" fillId="0" borderId="71" xfId="0" applyFont="1" applyBorder="1" applyAlignment="1" applyProtection="1">
      <alignment horizontal="left" vertical="center"/>
      <protection hidden="1"/>
    </xf>
    <xf numFmtId="0" fontId="35" fillId="0" borderId="59" xfId="0" applyFont="1" applyBorder="1" applyAlignment="1" applyProtection="1">
      <alignment horizontal="left" vertical="center"/>
      <protection hidden="1"/>
    </xf>
    <xf numFmtId="0" fontId="35" fillId="0" borderId="76" xfId="0" applyFont="1" applyBorder="1" applyAlignment="1" applyProtection="1">
      <alignment horizontal="left" vertical="center"/>
      <protection hidden="1"/>
    </xf>
    <xf numFmtId="0" fontId="79" fillId="0" borderId="71" xfId="0" applyFont="1" applyBorder="1" applyAlignment="1" applyProtection="1">
      <alignment horizontal="left" vertical="center"/>
      <protection hidden="1"/>
    </xf>
    <xf numFmtId="0" fontId="2" fillId="0" borderId="59" xfId="0" applyFont="1" applyBorder="1" applyAlignment="1" applyProtection="1">
      <alignment horizontal="left" vertical="center"/>
      <protection hidden="1"/>
    </xf>
    <xf numFmtId="0" fontId="2" fillId="0" borderId="76" xfId="0" applyFont="1" applyBorder="1" applyAlignment="1" applyProtection="1">
      <alignment horizontal="left" vertical="center"/>
      <protection hidden="1"/>
    </xf>
    <xf numFmtId="0" fontId="35" fillId="0" borderId="0" xfId="0" applyFont="1" applyAlignment="1">
      <alignment horizontal="left" vertical="center" wrapText="1"/>
    </xf>
    <xf numFmtId="0" fontId="35" fillId="0" borderId="109" xfId="0" applyFont="1" applyBorder="1" applyAlignment="1">
      <alignment horizontal="left" vertical="center" wrapText="1"/>
    </xf>
    <xf numFmtId="0" fontId="94" fillId="25" borderId="0" xfId="0" applyFont="1" applyFill="1" applyAlignment="1">
      <alignment horizontal="left" vertical="center" wrapText="1"/>
    </xf>
    <xf numFmtId="0" fontId="94" fillId="22" borderId="0" xfId="0" applyFont="1" applyFill="1" applyAlignment="1">
      <alignment horizontal="left" vertical="center"/>
    </xf>
    <xf numFmtId="0" fontId="31" fillId="22" borderId="0" xfId="0" applyFont="1" applyFill="1" applyAlignment="1">
      <alignment horizontal="left" vertical="center"/>
    </xf>
    <xf numFmtId="0" fontId="61" fillId="7" borderId="0" xfId="8" applyFont="1" applyFill="1" applyAlignment="1">
      <alignment horizontal="left" vertical="center"/>
    </xf>
    <xf numFmtId="0" fontId="94" fillId="19" borderId="0" xfId="0" applyFont="1" applyFill="1" applyAlignment="1">
      <alignment horizontal="left" vertical="center"/>
    </xf>
    <xf numFmtId="0" fontId="87" fillId="19" borderId="0" xfId="0" applyFont="1" applyFill="1" applyAlignment="1">
      <alignment horizontal="left" vertical="center"/>
    </xf>
    <xf numFmtId="0" fontId="94" fillId="23" borderId="0" xfId="0" applyFont="1" applyFill="1" applyAlignment="1">
      <alignment horizontal="left" vertical="center"/>
    </xf>
    <xf numFmtId="0" fontId="87" fillId="23" borderId="0" xfId="0" applyFont="1" applyFill="1" applyAlignment="1">
      <alignment horizontal="left" vertical="center"/>
    </xf>
    <xf numFmtId="0" fontId="2" fillId="7" borderId="0" xfId="0" applyFont="1" applyFill="1" applyAlignment="1">
      <alignment horizontal="center" vertical="center" wrapText="1"/>
    </xf>
    <xf numFmtId="0" fontId="0" fillId="7" borderId="0" xfId="0" applyFill="1" applyAlignment="1">
      <alignment horizontal="center" vertical="center"/>
    </xf>
    <xf numFmtId="0" fontId="39" fillId="7" borderId="0" xfId="0" applyFont="1" applyFill="1" applyAlignment="1">
      <alignment horizontal="center" vertical="center"/>
    </xf>
    <xf numFmtId="0" fontId="88" fillId="7" borderId="0" xfId="0" applyFont="1" applyFill="1" applyAlignment="1">
      <alignment horizontal="left" vertical="center" wrapText="1"/>
    </xf>
    <xf numFmtId="0" fontId="3" fillId="7" borderId="0" xfId="8" applyFill="1" applyAlignment="1" applyProtection="1">
      <alignment horizontal="left" vertical="center"/>
    </xf>
    <xf numFmtId="0" fontId="44" fillId="18" borderId="0" xfId="0" applyFont="1" applyFill="1" applyAlignment="1">
      <alignment horizontal="left" vertical="center"/>
    </xf>
    <xf numFmtId="0" fontId="69" fillId="3" borderId="0" xfId="0" applyFont="1" applyFill="1" applyAlignment="1">
      <alignment horizontal="left" vertical="center"/>
    </xf>
    <xf numFmtId="0" fontId="57" fillId="9" borderId="48" xfId="0" applyFont="1" applyFill="1" applyBorder="1" applyAlignment="1">
      <alignment horizontal="center" vertical="center"/>
    </xf>
    <xf numFmtId="0" fontId="57" fillId="9" borderId="49" xfId="0" applyFont="1" applyFill="1" applyBorder="1" applyAlignment="1">
      <alignment horizontal="center" vertical="center"/>
    </xf>
    <xf numFmtId="0" fontId="57" fillId="9" borderId="17" xfId="0" applyFont="1" applyFill="1" applyBorder="1" applyAlignment="1">
      <alignment horizontal="center" vertical="center"/>
    </xf>
    <xf numFmtId="0" fontId="57" fillId="9" borderId="78" xfId="0" applyFont="1" applyFill="1" applyBorder="1" applyAlignment="1">
      <alignment horizontal="center" vertical="center"/>
    </xf>
    <xf numFmtId="0" fontId="57" fillId="9" borderId="12" xfId="0" applyFont="1" applyFill="1" applyBorder="1" applyAlignment="1">
      <alignment horizontal="center" vertical="center"/>
    </xf>
    <xf numFmtId="0" fontId="57" fillId="9" borderId="45" xfId="0" applyFont="1" applyFill="1" applyBorder="1" applyAlignment="1">
      <alignment horizontal="center" vertical="center"/>
    </xf>
    <xf numFmtId="0" fontId="57" fillId="9" borderId="21" xfId="0" applyFont="1" applyFill="1" applyBorder="1" applyAlignment="1">
      <alignment horizontal="center" vertical="center"/>
    </xf>
    <xf numFmtId="0" fontId="57" fillId="9" borderId="72" xfId="0" applyFont="1" applyFill="1" applyBorder="1" applyAlignment="1">
      <alignment horizontal="center" vertical="center"/>
    </xf>
    <xf numFmtId="0" fontId="57" fillId="9" borderId="71" xfId="0" applyFont="1" applyFill="1" applyBorder="1" applyAlignment="1">
      <alignment horizontal="center" vertical="center"/>
    </xf>
    <xf numFmtId="0" fontId="17" fillId="32" borderId="79" xfId="0" applyFont="1" applyFill="1" applyBorder="1" applyAlignment="1">
      <alignment vertical="center"/>
    </xf>
    <xf numFmtId="0" fontId="17" fillId="32" borderId="0" xfId="0" applyFont="1" applyFill="1" applyAlignment="1">
      <alignment vertical="center"/>
    </xf>
    <xf numFmtId="0" fontId="51" fillId="9" borderId="80" xfId="0" applyFont="1" applyFill="1" applyBorder="1" applyAlignment="1">
      <alignment horizontal="center" vertical="center" wrapText="1"/>
    </xf>
    <xf numFmtId="0" fontId="51" fillId="9" borderId="45" xfId="0" applyFont="1" applyFill="1" applyBorder="1" applyAlignment="1">
      <alignment horizontal="center" vertical="center" wrapText="1"/>
    </xf>
    <xf numFmtId="0" fontId="17" fillId="4" borderId="21" xfId="0" applyFont="1" applyFill="1" applyBorder="1" applyAlignment="1">
      <alignment vertical="center"/>
    </xf>
    <xf numFmtId="0" fontId="17" fillId="4" borderId="46" xfId="0" applyFont="1" applyFill="1" applyBorder="1" applyAlignment="1">
      <alignment vertical="center"/>
    </xf>
    <xf numFmtId="0" fontId="51" fillId="9" borderId="12" xfId="0" applyFont="1" applyFill="1" applyBorder="1" applyAlignment="1">
      <alignment horizontal="center" vertical="center"/>
    </xf>
    <xf numFmtId="0" fontId="51" fillId="9" borderId="81" xfId="0" applyFont="1" applyFill="1" applyBorder="1" applyAlignment="1">
      <alignment horizontal="center" vertical="center"/>
    </xf>
    <xf numFmtId="0" fontId="28" fillId="10" borderId="47" xfId="0" applyFont="1" applyFill="1" applyBorder="1" applyAlignment="1">
      <alignment horizontal="center" vertical="center" wrapText="1"/>
    </xf>
    <xf numFmtId="0" fontId="28" fillId="10" borderId="65" xfId="0" applyFont="1" applyFill="1" applyBorder="1" applyAlignment="1">
      <alignment horizontal="center" vertical="center" wrapText="1"/>
    </xf>
    <xf numFmtId="0" fontId="41" fillId="10" borderId="61" xfId="0" applyFont="1" applyFill="1" applyBorder="1" applyAlignment="1">
      <alignment horizontal="center" vertical="center" wrapText="1"/>
    </xf>
    <xf numFmtId="0" fontId="41" fillId="10" borderId="82" xfId="0" applyFont="1" applyFill="1" applyBorder="1" applyAlignment="1">
      <alignment horizontal="center" vertical="center" wrapText="1"/>
    </xf>
    <xf numFmtId="0" fontId="41" fillId="10" borderId="83" xfId="0" applyFont="1" applyFill="1" applyBorder="1" applyAlignment="1">
      <alignment horizontal="center" vertical="center" wrapText="1"/>
    </xf>
    <xf numFmtId="0" fontId="21" fillId="10" borderId="61" xfId="0" applyFont="1" applyFill="1" applyBorder="1" applyAlignment="1">
      <alignment vertical="center"/>
    </xf>
    <xf numFmtId="0" fontId="21" fillId="10" borderId="84" xfId="0" applyFont="1" applyFill="1" applyBorder="1" applyAlignment="1">
      <alignment vertical="center"/>
    </xf>
    <xf numFmtId="0" fontId="4" fillId="12" borderId="51" xfId="0" applyFont="1" applyFill="1" applyBorder="1" applyAlignment="1">
      <alignment vertical="center"/>
    </xf>
    <xf numFmtId="0" fontId="4" fillId="12" borderId="82" xfId="0" applyFont="1" applyFill="1" applyBorder="1" applyAlignment="1">
      <alignment vertical="center"/>
    </xf>
    <xf numFmtId="0" fontId="4" fillId="12" borderId="83" xfId="0" applyFont="1" applyFill="1" applyBorder="1" applyAlignment="1">
      <alignment vertical="center"/>
    </xf>
    <xf numFmtId="0" fontId="4" fillId="12" borderId="9" xfId="0" applyFont="1" applyFill="1" applyBorder="1" applyAlignment="1">
      <alignment vertical="center"/>
    </xf>
    <xf numFmtId="0" fontId="4" fillId="12" borderId="85" xfId="0" applyFont="1" applyFill="1" applyBorder="1" applyAlignment="1">
      <alignment vertical="center"/>
    </xf>
    <xf numFmtId="0" fontId="4" fillId="12" borderId="86" xfId="0" applyFont="1" applyFill="1" applyBorder="1" applyAlignment="1">
      <alignment vertical="center"/>
    </xf>
    <xf numFmtId="0" fontId="2" fillId="13" borderId="18" xfId="0" applyFont="1" applyFill="1" applyBorder="1" applyAlignment="1" applyProtection="1">
      <alignment horizontal="center" vertical="center" wrapText="1"/>
      <protection locked="0"/>
    </xf>
    <xf numFmtId="0" fontId="2" fillId="0" borderId="63" xfId="0" applyFont="1" applyBorder="1" applyAlignment="1" applyProtection="1">
      <alignment horizontal="center" vertical="center" wrapText="1"/>
      <protection locked="0"/>
    </xf>
    <xf numFmtId="0" fontId="2" fillId="0" borderId="74"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0" fontId="12" fillId="28" borderId="29" xfId="0" applyFont="1" applyFill="1" applyBorder="1" applyAlignment="1" applyProtection="1">
      <alignment vertical="center"/>
      <protection hidden="1"/>
    </xf>
    <xf numFmtId="0" fontId="12" fillId="28" borderId="18" xfId="0" applyFont="1" applyFill="1" applyBorder="1" applyAlignment="1" applyProtection="1">
      <alignment horizontal="center" vertical="center"/>
      <protection hidden="1"/>
    </xf>
    <xf numFmtId="0" fontId="12" fillId="28" borderId="33" xfId="0" applyFont="1" applyFill="1" applyBorder="1" applyAlignment="1" applyProtection="1">
      <alignment vertical="center"/>
      <protection hidden="1"/>
    </xf>
    <xf numFmtId="0" fontId="12" fillId="28" borderId="34" xfId="0" applyFont="1" applyFill="1" applyBorder="1" applyAlignment="1" applyProtection="1">
      <alignment horizontal="center" vertical="center"/>
      <protection hidden="1"/>
    </xf>
    <xf numFmtId="0" fontId="2" fillId="13" borderId="11" xfId="0" applyFont="1" applyFill="1" applyBorder="1" applyAlignment="1" applyProtection="1">
      <alignment horizontal="center" vertical="center" wrapText="1"/>
      <protection locked="0"/>
    </xf>
    <xf numFmtId="0" fontId="12" fillId="28" borderId="30" xfId="0" applyFont="1" applyFill="1" applyBorder="1" applyAlignment="1" applyProtection="1">
      <alignment vertical="center"/>
      <protection hidden="1"/>
    </xf>
    <xf numFmtId="0" fontId="12" fillId="28" borderId="19" xfId="0" applyFont="1" applyFill="1" applyBorder="1" applyAlignment="1" applyProtection="1">
      <alignment horizontal="center" vertical="center"/>
      <protection hidden="1"/>
    </xf>
    <xf numFmtId="0" fontId="12" fillId="28" borderId="61" xfId="0" applyFont="1" applyFill="1" applyBorder="1" applyAlignment="1" applyProtection="1">
      <alignment vertical="center"/>
      <protection hidden="1"/>
    </xf>
    <xf numFmtId="0" fontId="12" fillId="28" borderId="20" xfId="0" applyFont="1" applyFill="1" applyBorder="1" applyAlignment="1" applyProtection="1">
      <alignment horizontal="center" vertical="center"/>
      <protection hidden="1"/>
    </xf>
    <xf numFmtId="0" fontId="12" fillId="28" borderId="17" xfId="0" applyFont="1" applyFill="1" applyBorder="1" applyAlignment="1" applyProtection="1">
      <alignment vertical="center"/>
      <protection hidden="1"/>
    </xf>
    <xf numFmtId="0" fontId="12" fillId="28" borderId="37" xfId="0" applyFont="1" applyFill="1" applyBorder="1" applyAlignment="1" applyProtection="1">
      <alignment horizontal="center" vertical="center"/>
      <protection hidden="1"/>
    </xf>
    <xf numFmtId="0" fontId="2" fillId="13" borderId="39" xfId="0" applyFont="1" applyFill="1" applyBorder="1" applyAlignment="1" applyProtection="1">
      <alignment horizontal="center" vertical="center" wrapText="1"/>
      <protection locked="0"/>
    </xf>
    <xf numFmtId="0" fontId="35" fillId="30" borderId="21" xfId="0" applyFont="1" applyFill="1" applyBorder="1" applyAlignment="1">
      <alignment vertical="center"/>
    </xf>
    <xf numFmtId="0" fontId="36" fillId="30" borderId="74" xfId="0" applyFont="1" applyFill="1" applyBorder="1" applyAlignment="1">
      <alignment horizontal="center" vertical="center"/>
    </xf>
    <xf numFmtId="0" fontId="35" fillId="30" borderId="96" xfId="0" applyFont="1" applyFill="1" applyBorder="1" applyAlignment="1">
      <alignment vertical="center"/>
    </xf>
    <xf numFmtId="0" fontId="36" fillId="30" borderId="20" xfId="0" applyFont="1" applyFill="1" applyBorder="1" applyAlignment="1">
      <alignment horizontal="center" vertical="center"/>
    </xf>
    <xf numFmtId="0" fontId="12" fillId="30" borderId="96" xfId="0" applyFont="1" applyFill="1" applyBorder="1" applyAlignment="1">
      <alignment vertical="center"/>
    </xf>
    <xf numFmtId="0" fontId="12" fillId="30" borderId="21" xfId="0" applyFont="1" applyFill="1" applyBorder="1" applyAlignment="1">
      <alignment vertical="center"/>
    </xf>
    <xf numFmtId="0" fontId="36" fillId="30" borderId="96" xfId="0" applyFont="1" applyFill="1" applyBorder="1" applyAlignment="1">
      <alignment vertical="center"/>
    </xf>
    <xf numFmtId="0" fontId="36" fillId="30" borderId="25" xfId="0" applyFont="1" applyFill="1" applyBorder="1" applyAlignment="1">
      <alignment horizontal="center" vertical="center"/>
    </xf>
    <xf numFmtId="0" fontId="36" fillId="30" borderId="5" xfId="0" applyFont="1" applyFill="1" applyBorder="1" applyAlignment="1">
      <alignment horizontal="center" vertical="center"/>
    </xf>
    <xf numFmtId="0" fontId="36" fillId="30" borderId="73" xfId="0" applyFont="1" applyFill="1" applyBorder="1" applyAlignment="1">
      <alignment horizontal="center" vertical="center"/>
    </xf>
    <xf numFmtId="0" fontId="36" fillId="30" borderId="97" xfId="0" applyFont="1" applyFill="1" applyBorder="1" applyAlignment="1">
      <alignment vertical="center"/>
    </xf>
    <xf numFmtId="0" fontId="2" fillId="13" borderId="20" xfId="0" applyFont="1" applyFill="1" applyBorder="1" applyAlignment="1" applyProtection="1">
      <alignment horizontal="center" vertical="center" wrapText="1"/>
      <protection locked="0"/>
    </xf>
    <xf numFmtId="0" fontId="106" fillId="30" borderId="21" xfId="0" applyFont="1" applyFill="1" applyBorder="1" applyAlignment="1">
      <alignment vertical="center"/>
    </xf>
    <xf numFmtId="0" fontId="107" fillId="30" borderId="74" xfId="0" applyFont="1" applyFill="1" applyBorder="1" applyAlignment="1">
      <alignment horizontal="center" vertical="center"/>
    </xf>
    <xf numFmtId="0" fontId="109" fillId="13" borderId="74" xfId="0" applyFont="1" applyFill="1" applyBorder="1" applyAlignment="1">
      <alignment horizontal="center" vertical="center" wrapText="1"/>
    </xf>
    <xf numFmtId="0" fontId="106" fillId="30" borderId="96" xfId="0" applyFont="1" applyFill="1" applyBorder="1" applyAlignment="1">
      <alignment vertical="center"/>
    </xf>
    <xf numFmtId="0" fontId="107" fillId="30" borderId="20" xfId="0" applyFont="1" applyFill="1" applyBorder="1" applyAlignment="1">
      <alignment horizontal="center" vertical="center"/>
    </xf>
    <xf numFmtId="0" fontId="109" fillId="13" borderId="20" xfId="0" applyFont="1" applyFill="1" applyBorder="1" applyAlignment="1">
      <alignment horizontal="center" vertical="center" wrapText="1"/>
    </xf>
    <xf numFmtId="0" fontId="12" fillId="30" borderId="92" xfId="0" applyFont="1" applyFill="1" applyBorder="1" applyAlignment="1">
      <alignment horizontal="left" vertical="center"/>
    </xf>
    <xf numFmtId="0" fontId="2" fillId="13" borderId="20" xfId="0" applyFont="1" applyFill="1" applyBorder="1" applyAlignment="1">
      <alignment horizontal="center" vertical="center" wrapText="1"/>
    </xf>
    <xf numFmtId="0" fontId="36" fillId="30" borderId="92" xfId="0" applyFont="1" applyFill="1" applyBorder="1" applyAlignment="1">
      <alignment horizontal="left" vertical="center"/>
    </xf>
    <xf numFmtId="0" fontId="109" fillId="30" borderId="21" xfId="0" applyFont="1" applyFill="1" applyBorder="1" applyAlignment="1">
      <alignment horizontal="left" vertical="center"/>
    </xf>
    <xf numFmtId="0" fontId="2" fillId="13" borderId="74" xfId="0" applyFont="1" applyFill="1" applyBorder="1" applyAlignment="1" applyProtection="1">
      <alignment horizontal="center" vertical="center" wrapText="1"/>
      <protection locked="0"/>
    </xf>
    <xf numFmtId="0" fontId="36" fillId="30" borderId="92" xfId="0" applyFont="1" applyFill="1" applyBorder="1" applyAlignment="1">
      <alignment vertical="center"/>
    </xf>
    <xf numFmtId="0" fontId="36" fillId="30" borderId="21" xfId="0" applyFont="1" applyFill="1" applyBorder="1" applyAlignment="1">
      <alignment vertical="center"/>
    </xf>
    <xf numFmtId="0" fontId="12" fillId="30" borderId="92" xfId="0" applyFont="1" applyFill="1" applyBorder="1" applyAlignment="1">
      <alignment vertical="center"/>
    </xf>
    <xf numFmtId="0" fontId="36" fillId="30" borderId="92" xfId="0" applyFont="1" applyFill="1" applyBorder="1" applyAlignment="1">
      <alignment vertical="center" wrapText="1"/>
    </xf>
    <xf numFmtId="0" fontId="36" fillId="30" borderId="92" xfId="0" applyFont="1" applyFill="1" applyBorder="1" applyAlignment="1">
      <alignment horizontal="left" vertical="center" wrapText="1"/>
    </xf>
    <xf numFmtId="0" fontId="36" fillId="30" borderId="21" xfId="0" applyFont="1" applyFill="1" applyBorder="1" applyAlignment="1">
      <alignment vertical="center" wrapText="1"/>
    </xf>
  </cellXfs>
  <cellStyles count="9">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Enllaç" xfId="8" xr:uid="{00000000-0005-0000-0000-000006000000}"/>
    <cellStyle name="Normal" xfId="0" builtinId="0"/>
    <cellStyle name="Normal 4 2" xfId="7" xr:uid="{00000000-0005-0000-0000-000008000000}"/>
    <cellStyle name="Percent" xfId="1" xr:uid="{00000000-0005-0000-0000-000001000000}"/>
    <cellStyle name="Percentatge" xfId="6" xr:uid="{00000000-0005-0000-0000-000007000000}"/>
  </cellStyles>
  <dxfs count="105">
    <dxf>
      <font>
        <strike val="0"/>
        <outline val="0"/>
        <shadow val="0"/>
        <u val="none"/>
        <vertAlign val="baseline"/>
        <sz val="12"/>
        <name val="Calibri"/>
        <family val="2"/>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auto="1"/>
        </top>
        <bottom/>
      </border>
      <protection locked="0" hidden="0"/>
    </dxf>
    <dxf>
      <font>
        <b val="0"/>
        <i val="0"/>
        <strike val="0"/>
        <outline val="0"/>
        <shadow val="0"/>
        <u val="none"/>
        <vertAlign val="baseline"/>
        <sz val="12"/>
        <color rgb="FF000000"/>
        <name val="Calibri"/>
        <family val="2"/>
      </font>
      <fill>
        <patternFill patternType="solid">
          <fgColor rgb="FF000000"/>
          <bgColor rgb="FFF2F2F2"/>
        </patternFill>
      </fill>
      <alignment horizontal="center" vertical="center" textRotation="0" wrapText="0" indent="0" justifyLastLine="0" shrinkToFit="0" readingOrder="0"/>
      <border diagonalUp="0" diagonalDown="0" outline="0">
        <left/>
        <right/>
        <top style="thin">
          <color auto="1"/>
        </top>
        <bottom/>
      </border>
      <protection locked="1" hidden="0"/>
    </dxf>
    <dxf>
      <font>
        <b val="0"/>
        <i val="0"/>
        <strike val="0"/>
        <outline val="0"/>
        <shadow val="0"/>
        <u val="none"/>
        <vertAlign val="baseline"/>
        <sz val="12"/>
        <color rgb="FF000000"/>
        <name val="Calibri"/>
        <family val="2"/>
      </font>
      <fill>
        <patternFill patternType="solid">
          <fgColor rgb="FF000000"/>
          <bgColor rgb="FFF2F2F2"/>
        </patternFill>
      </fill>
      <alignment horizontal="general" vertical="center" textRotation="0" wrapText="1" indent="0" justifyLastLine="0" shrinkToFit="0" readingOrder="0"/>
      <border diagonalUp="0" diagonalDown="0" outline="0">
        <left style="medium">
          <color indexed="64"/>
        </left>
        <right/>
        <top style="thin">
          <color indexed="64"/>
        </top>
        <bottom/>
      </border>
      <protection locked="1" hidden="0"/>
    </dxf>
    <dxf>
      <font>
        <strike val="0"/>
        <outline val="0"/>
        <shadow val="0"/>
        <u val="none"/>
        <vertAlign val="baseline"/>
        <sz val="12"/>
        <name val="Calibri"/>
        <family val="2"/>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auto="1"/>
        </top>
        <bottom/>
      </border>
      <protection locked="0" hidden="0"/>
    </dxf>
    <dxf>
      <font>
        <b val="0"/>
        <i val="0"/>
        <strike val="0"/>
        <outline val="0"/>
        <shadow val="0"/>
        <u val="none"/>
        <vertAlign val="baseline"/>
        <sz val="12"/>
        <color rgb="FF000000"/>
        <name val="Calibri"/>
        <family val="2"/>
      </font>
      <fill>
        <patternFill patternType="solid">
          <fgColor rgb="FF000000"/>
          <bgColor rgb="FFF2F2F2"/>
        </patternFill>
      </fill>
      <alignment horizontal="center" vertical="center" textRotation="0" wrapText="0" indent="0" justifyLastLine="0" shrinkToFit="0" readingOrder="0"/>
      <border diagonalUp="0" diagonalDown="0" outline="0">
        <left/>
        <right/>
        <top style="thin">
          <color auto="1"/>
        </top>
        <bottom/>
      </border>
      <protection locked="1" hidden="0"/>
    </dxf>
    <dxf>
      <font>
        <b val="0"/>
        <i val="0"/>
        <strike val="0"/>
        <outline val="0"/>
        <shadow val="0"/>
        <u val="none"/>
        <vertAlign val="baseline"/>
        <sz val="12"/>
        <color rgb="FF000000"/>
        <name val="Calibri"/>
        <family val="2"/>
      </font>
      <fill>
        <patternFill patternType="solid">
          <fgColor rgb="FF000000"/>
          <bgColor rgb="FFF2F2F2"/>
        </patternFill>
      </fill>
      <alignment horizontal="general" vertical="center" textRotation="0" wrapText="0" indent="0" justifyLastLine="0" shrinkToFit="0" readingOrder="0"/>
      <border diagonalUp="0" diagonalDown="0" outline="0">
        <left style="medium">
          <color indexed="64"/>
        </left>
        <right/>
        <top style="thin">
          <color indexed="64"/>
        </top>
        <bottom/>
      </border>
      <protection locked="1" hidden="0"/>
    </dxf>
    <dxf>
      <font>
        <strike val="0"/>
        <outline val="0"/>
        <shadow val="0"/>
        <u val="none"/>
        <vertAlign val="baseline"/>
        <sz val="12"/>
        <name val="Calibri"/>
        <family val="2"/>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auto="1"/>
        </top>
        <bottom/>
      </border>
      <protection locked="0" hidden="0"/>
    </dxf>
    <dxf>
      <font>
        <b val="0"/>
        <i val="0"/>
        <strike val="0"/>
        <outline val="0"/>
        <shadow val="0"/>
        <u val="none"/>
        <vertAlign val="baseline"/>
        <sz val="12"/>
        <color rgb="FF000000"/>
        <name val="Calibri"/>
        <family val="2"/>
      </font>
      <fill>
        <patternFill patternType="solid">
          <fgColor rgb="FF000000"/>
          <bgColor rgb="FFF2F2F2"/>
        </patternFill>
      </fill>
      <alignment horizontal="center" vertical="center" textRotation="0" wrapText="0" indent="0" justifyLastLine="0" shrinkToFit="0" readingOrder="0"/>
      <border diagonalUp="0" diagonalDown="0" outline="0">
        <left/>
        <right/>
        <top style="thin">
          <color auto="1"/>
        </top>
        <bottom/>
      </border>
      <protection locked="1" hidden="0"/>
    </dxf>
    <dxf>
      <font>
        <b val="0"/>
        <i val="0"/>
        <strike val="0"/>
        <outline val="0"/>
        <shadow val="0"/>
        <u val="none"/>
        <vertAlign val="baseline"/>
        <sz val="12"/>
        <color rgb="FF000000"/>
        <name val="Calibri"/>
        <family val="2"/>
      </font>
      <fill>
        <patternFill patternType="solid">
          <fgColor rgb="FF000000"/>
          <bgColor rgb="FFF2F2F2"/>
        </patternFill>
      </fill>
      <alignment horizontal="general" vertical="center" textRotation="0" wrapText="0" indent="0" justifyLastLine="0" shrinkToFit="0" readingOrder="0"/>
      <border diagonalUp="0" diagonalDown="0" outline="0">
        <left style="medium">
          <color indexed="64"/>
        </left>
        <right/>
        <top style="thin">
          <color indexed="64"/>
        </top>
        <bottom/>
      </border>
      <protection locked="1" hidden="0"/>
    </dxf>
    <dxf>
      <font>
        <strike val="0"/>
        <outline val="0"/>
        <shadow val="0"/>
        <u val="none"/>
        <vertAlign val="baseline"/>
        <sz val="12"/>
        <name val="Calibri"/>
        <family val="2"/>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auto="1"/>
        </top>
        <bottom/>
      </border>
      <protection locked="0" hidden="0"/>
    </dxf>
    <dxf>
      <font>
        <strike val="0"/>
        <outline val="0"/>
        <shadow val="0"/>
        <u val="none"/>
        <vertAlign val="baseline"/>
        <sz val="12"/>
        <color rgb="FF000000"/>
        <name val="Calibri"/>
        <family val="2"/>
      </font>
      <fill>
        <patternFill patternType="solid">
          <fgColor rgb="FF000000"/>
          <bgColor rgb="FFF2F2F2"/>
        </patternFill>
      </fill>
      <alignment horizontal="center" vertical="center" textRotation="0" wrapText="0" indent="0" justifyLastLine="0" shrinkToFit="0" readingOrder="0"/>
      <border diagonalUp="0" diagonalDown="0" outline="0">
        <left/>
        <right/>
        <top style="thin">
          <color auto="1"/>
        </top>
        <bottom/>
      </border>
      <protection locked="1" hidden="0"/>
    </dxf>
    <dxf>
      <font>
        <b val="0"/>
        <i val="0"/>
        <strike val="0"/>
        <outline val="0"/>
        <shadow val="0"/>
        <u val="none"/>
        <vertAlign val="baseline"/>
        <sz val="12"/>
        <color rgb="FF000000"/>
        <name val="Calibri"/>
        <family val="2"/>
      </font>
      <fill>
        <patternFill patternType="solid">
          <fgColor rgb="FF000000"/>
          <bgColor rgb="FFF2F2F2"/>
        </patternFill>
      </fill>
      <alignment horizontal="general" vertical="center" textRotation="0" wrapText="0" indent="0" justifyLastLine="0" shrinkToFit="0" readingOrder="0"/>
      <border diagonalUp="0" diagonalDown="0" outline="0">
        <left style="medium">
          <color indexed="64"/>
        </left>
        <right/>
        <top style="thin">
          <color indexed="64"/>
        </top>
        <bottom/>
      </border>
      <protection locked="1" hidden="0"/>
    </dxf>
    <dxf>
      <font>
        <strike val="0"/>
        <outline val="0"/>
        <shadow val="0"/>
        <u val="none"/>
        <vertAlign val="baseline"/>
        <sz val="12"/>
        <name val="Calibri"/>
        <family val="2"/>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auto="1"/>
        </top>
        <bottom/>
      </border>
      <protection locked="0" hidden="0"/>
    </dxf>
    <dxf>
      <font>
        <strike val="0"/>
        <outline val="0"/>
        <shadow val="0"/>
        <u val="none"/>
        <vertAlign val="baseline"/>
        <sz val="12"/>
        <color rgb="FF000000"/>
        <name val="Calibri"/>
        <family val="2"/>
      </font>
      <fill>
        <patternFill patternType="solid">
          <fgColor rgb="FF000000"/>
          <bgColor rgb="FFF2F2F2"/>
        </patternFill>
      </fill>
      <alignment horizontal="center" vertical="center" textRotation="0" wrapText="0" indent="0" justifyLastLine="0" shrinkToFit="0" readingOrder="0"/>
      <border diagonalUp="0" diagonalDown="0" outline="0">
        <left/>
        <right/>
        <top style="thin">
          <color auto="1"/>
        </top>
        <bottom/>
      </border>
      <protection locked="1" hidden="0"/>
    </dxf>
    <dxf>
      <font>
        <b val="0"/>
        <i val="0"/>
        <strike val="0"/>
        <outline val="0"/>
        <shadow val="0"/>
        <u val="none"/>
        <vertAlign val="baseline"/>
        <sz val="12"/>
        <color rgb="FF000000"/>
        <name val="Calibri"/>
        <family val="2"/>
      </font>
      <fill>
        <patternFill patternType="solid">
          <fgColor rgb="FF000000"/>
          <bgColor rgb="FFF2F2F2"/>
        </patternFill>
      </fill>
      <alignment horizontal="general" vertical="center" textRotation="0" wrapText="0" indent="0" justifyLastLine="0" shrinkToFit="0" readingOrder="0"/>
      <border diagonalUp="0" diagonalDown="0" outline="0">
        <left style="medium">
          <color indexed="64"/>
        </left>
        <right/>
        <top style="thin">
          <color indexed="64"/>
        </top>
        <bottom/>
      </border>
      <protection locked="1" hidden="0"/>
    </dxf>
    <dxf>
      <font>
        <strike val="0"/>
        <outline val="0"/>
        <shadow val="0"/>
        <u val="none"/>
        <vertAlign val="baseline"/>
        <sz val="12"/>
        <name val="Calibri"/>
        <family val="2"/>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auto="1"/>
        </top>
        <bottom/>
      </border>
      <protection locked="0" hidden="0"/>
    </dxf>
    <dxf>
      <font>
        <b val="0"/>
        <i val="0"/>
        <strike val="0"/>
        <outline val="0"/>
        <shadow val="0"/>
        <u val="none"/>
        <vertAlign val="baseline"/>
        <sz val="12"/>
        <color rgb="FF000000"/>
        <name val="Calibri"/>
        <family val="2"/>
      </font>
      <fill>
        <patternFill patternType="solid">
          <fgColor rgb="FF000000"/>
          <bgColor rgb="FFF2F2F2"/>
        </patternFill>
      </fill>
      <alignment horizontal="center" vertical="center" textRotation="0" wrapText="0" indent="0" justifyLastLine="0" shrinkToFit="0" readingOrder="0"/>
      <border diagonalUp="0" diagonalDown="0" outline="0">
        <left/>
        <right/>
        <top style="thin">
          <color auto="1"/>
        </top>
        <bottom/>
      </border>
      <protection locked="1" hidden="0"/>
    </dxf>
    <dxf>
      <font>
        <strike val="0"/>
        <outline val="0"/>
        <shadow val="0"/>
        <u val="none"/>
        <vertAlign val="baseline"/>
        <sz val="12"/>
        <color rgb="FF000000"/>
        <name val="Calibri"/>
        <family val="2"/>
      </font>
      <fill>
        <patternFill patternType="solid">
          <fgColor rgb="FF000000"/>
          <bgColor rgb="FFF2F2F2"/>
        </patternFill>
      </fill>
      <alignment horizontal="general" vertical="center" textRotation="0" wrapText="0" indent="0" justifyLastLine="0" shrinkToFit="0" readingOrder="0"/>
      <border diagonalUp="0" diagonalDown="0" outline="0">
        <left style="medium">
          <color indexed="64"/>
        </left>
        <right/>
        <top style="thin">
          <color indexed="64"/>
        </top>
        <bottom/>
      </border>
      <protection locked="1" hidden="0"/>
    </dxf>
    <dxf>
      <font>
        <strike val="0"/>
        <outline val="0"/>
        <shadow val="0"/>
        <u val="none"/>
        <vertAlign val="baseline"/>
        <sz val="12"/>
        <name val="Calibri"/>
        <family val="2"/>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auto="1"/>
        </top>
        <bottom/>
      </border>
      <protection locked="0" hidden="0"/>
    </dxf>
    <dxf>
      <font>
        <strike val="0"/>
        <outline val="0"/>
        <shadow val="0"/>
        <u val="none"/>
        <vertAlign val="baseline"/>
        <sz val="12"/>
        <color rgb="FF000000"/>
        <name val="Calibri"/>
        <family val="2"/>
      </font>
      <fill>
        <patternFill patternType="solid">
          <fgColor rgb="FF000000"/>
          <bgColor rgb="FFF2F2F2"/>
        </patternFill>
      </fill>
      <alignment horizontal="center" vertical="center" textRotation="0" wrapText="0" indent="0" justifyLastLine="0" shrinkToFit="0" readingOrder="0"/>
      <border diagonalUp="0" diagonalDown="0" outline="0">
        <left/>
        <right/>
        <top style="thin">
          <color auto="1"/>
        </top>
        <bottom/>
      </border>
      <protection locked="1" hidden="0"/>
    </dxf>
    <dxf>
      <font>
        <strike val="0"/>
        <outline val="0"/>
        <shadow val="0"/>
        <u val="none"/>
        <vertAlign val="baseline"/>
        <sz val="12"/>
        <color rgb="FF000000"/>
        <name val="Calibri"/>
        <family val="2"/>
      </font>
      <fill>
        <patternFill patternType="solid">
          <fgColor rgb="FF000000"/>
          <bgColor rgb="FFF2F2F2"/>
        </patternFill>
      </fill>
      <alignment horizontal="general" vertical="center" textRotation="0" wrapText="0" indent="0" justifyLastLine="0" shrinkToFit="0" readingOrder="0"/>
      <border diagonalUp="0" diagonalDown="0" outline="0">
        <left style="medium">
          <color indexed="64"/>
        </left>
        <right/>
        <top style="thin">
          <color indexed="64"/>
        </top>
        <bottom/>
      </border>
      <protection locked="1" hidden="0"/>
    </dxf>
    <dxf>
      <font>
        <strike val="0"/>
        <outline val="0"/>
        <shadow val="0"/>
        <u val="none"/>
        <vertAlign val="baseline"/>
        <sz val="12"/>
        <name val="Calibri"/>
        <family val="2"/>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auto="1"/>
        </top>
        <bottom/>
      </border>
      <protection locked="1" hidden="0"/>
    </dxf>
    <dxf>
      <font>
        <b val="0"/>
        <i val="0"/>
        <strike val="0"/>
        <outline val="0"/>
        <shadow val="0"/>
        <u val="none"/>
        <vertAlign val="baseline"/>
        <sz val="12"/>
        <color rgb="FF000000"/>
        <name val="Calibri"/>
        <family val="2"/>
      </font>
      <fill>
        <patternFill patternType="solid">
          <fgColor rgb="FF000000"/>
          <bgColor rgb="FFF2F2F2"/>
        </patternFill>
      </fill>
      <alignment horizontal="center" vertical="center" textRotation="0" wrapText="0" indent="0" justifyLastLine="0" shrinkToFit="0" readingOrder="0"/>
      <border diagonalUp="0" diagonalDown="0" outline="0">
        <left/>
        <right/>
        <top style="thin">
          <color auto="1"/>
        </top>
        <bottom/>
      </border>
      <protection locked="1" hidden="0"/>
    </dxf>
    <dxf>
      <font>
        <b val="0"/>
        <i val="0"/>
        <strike val="0"/>
        <outline val="0"/>
        <shadow val="0"/>
        <u val="none"/>
        <vertAlign val="baseline"/>
        <sz val="12"/>
        <color rgb="FF000000"/>
        <name val="Calibri"/>
        <family val="2"/>
      </font>
      <fill>
        <patternFill patternType="solid">
          <fgColor rgb="FF000000"/>
          <bgColor rgb="FFF2F2F2"/>
        </patternFill>
      </fill>
      <alignment horizontal="left" vertical="center" textRotation="0" wrapText="0" indent="0" justifyLastLine="0" shrinkToFit="0" readingOrder="0"/>
      <border diagonalUp="0" diagonalDown="0" outline="0">
        <left style="medium">
          <color indexed="64"/>
        </left>
        <right/>
        <top style="thin">
          <color indexed="64"/>
        </top>
        <bottom/>
      </border>
      <protection locked="1" hidden="0"/>
    </dxf>
    <dxf>
      <font>
        <strike val="0"/>
        <outline val="0"/>
        <shadow val="0"/>
        <u val="none"/>
        <vertAlign val="baseline"/>
        <sz val="12"/>
        <name val="Calibri"/>
        <family val="2"/>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auto="1"/>
        </top>
        <bottom/>
      </border>
      <protection locked="1" hidden="0"/>
    </dxf>
    <dxf>
      <font>
        <b val="0"/>
        <i val="0"/>
        <strike val="0"/>
        <outline val="0"/>
        <shadow val="0"/>
        <u val="none"/>
        <vertAlign val="baseline"/>
        <sz val="12"/>
        <color rgb="FF000000"/>
        <name val="Calibri"/>
        <family val="2"/>
      </font>
      <fill>
        <patternFill patternType="solid">
          <fgColor rgb="FF000000"/>
          <bgColor rgb="FFF2F2F2"/>
        </patternFill>
      </fill>
      <alignment horizontal="center" vertical="center" textRotation="0" wrapText="0" indent="0" justifyLastLine="0" shrinkToFit="0" readingOrder="0"/>
      <border diagonalUp="0" diagonalDown="0" outline="0">
        <left/>
        <right/>
        <top style="thin">
          <color auto="1"/>
        </top>
        <bottom/>
      </border>
      <protection locked="1" hidden="0"/>
    </dxf>
    <dxf>
      <font>
        <b val="0"/>
        <i val="0"/>
        <strike val="0"/>
        <outline val="0"/>
        <shadow val="0"/>
        <u val="none"/>
        <vertAlign val="baseline"/>
        <sz val="12"/>
        <color rgb="FF000000"/>
        <name val="Calibri"/>
        <family val="2"/>
      </font>
      <fill>
        <patternFill patternType="solid">
          <fgColor rgb="FF000000"/>
          <bgColor rgb="FFF2F2F2"/>
        </patternFill>
      </fill>
      <alignment horizontal="general" vertical="center" textRotation="0" wrapText="0" indent="0" justifyLastLine="0" shrinkToFit="0" readingOrder="0"/>
      <border diagonalUp="0" diagonalDown="0" outline="0">
        <left style="medium">
          <color indexed="64"/>
        </left>
        <right/>
        <top style="thin">
          <color rgb="FF000000"/>
        </top>
        <bottom/>
      </border>
      <protection locked="1" hidden="0"/>
    </dxf>
    <dxf>
      <font>
        <strike val="0"/>
        <outline val="0"/>
        <shadow val="0"/>
        <u val="none"/>
        <vertAlign val="baseline"/>
        <sz val="12"/>
        <name val="Calibri"/>
        <family val="2"/>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auto="1"/>
        </top>
        <bottom/>
      </border>
      <protection locked="1" hidden="1"/>
    </dxf>
    <dxf>
      <font>
        <b val="0"/>
        <i val="0"/>
        <strike val="0"/>
        <outline val="0"/>
        <shadow val="0"/>
        <u val="none"/>
        <vertAlign val="baseline"/>
        <sz val="12"/>
        <color rgb="FF000000"/>
        <name val="Calibri"/>
        <family val="2"/>
      </font>
      <fill>
        <patternFill patternType="solid">
          <fgColor rgb="FF000000"/>
          <bgColor rgb="FFF2F2F2"/>
        </patternFill>
      </fill>
      <alignment horizontal="center" vertical="center" textRotation="0" wrapText="0" indent="0" justifyLastLine="0" shrinkToFit="0" readingOrder="0"/>
      <border diagonalUp="0" diagonalDown="0" outline="0">
        <left/>
        <right/>
        <top style="thin">
          <color auto="1"/>
        </top>
        <bottom/>
      </border>
      <protection locked="1" hidden="1"/>
    </dxf>
    <dxf>
      <font>
        <b val="0"/>
        <i val="0"/>
        <strike val="0"/>
        <outline val="0"/>
        <shadow val="0"/>
        <u val="none"/>
        <vertAlign val="baseline"/>
        <sz val="12"/>
        <color auto="1"/>
        <name val="Calibri"/>
        <family val="2"/>
      </font>
      <fill>
        <patternFill patternType="solid">
          <fgColor rgb="FF000000"/>
          <bgColor rgb="FFF2F2F2"/>
        </patternFill>
      </fill>
      <alignment horizontal="general" vertical="center" textRotation="0" wrapText="0" indent="0" justifyLastLine="0" shrinkToFit="0" readingOrder="0"/>
      <border diagonalUp="0" diagonalDown="0" outline="0">
        <left style="medium">
          <color indexed="64"/>
        </left>
        <right/>
        <top style="thin">
          <color rgb="FF000000"/>
        </top>
        <bottom/>
      </border>
      <protection locked="1" hidden="1"/>
    </dxf>
    <dxf>
      <font>
        <strike val="0"/>
        <outline val="0"/>
        <shadow val="0"/>
        <u val="none"/>
        <vertAlign val="baseline"/>
        <sz val="12"/>
        <name val="Calibri"/>
        <family val="2"/>
      </font>
      <fill>
        <patternFill patternType="solid">
          <bgColor theme="0"/>
        </patternFill>
      </fill>
      <alignment horizontal="center" vertical="center" textRotation="0" wrapText="1" indent="0" justifyLastLine="0" shrinkToFit="0" readingOrder="0"/>
      <border diagonalUp="0" diagonalDown="0" outline="0">
        <left style="thin">
          <color auto="1"/>
        </left>
        <right/>
        <top style="thin">
          <color auto="1"/>
        </top>
        <bottom/>
      </border>
      <protection locked="0" hidden="0"/>
    </dxf>
    <dxf>
      <font>
        <b val="0"/>
        <i val="0"/>
        <strike val="0"/>
        <outline val="0"/>
        <shadow val="0"/>
        <u val="none"/>
        <vertAlign val="baseline"/>
        <sz val="12"/>
        <color rgb="FF000000"/>
        <name val="Calibri"/>
        <family val="2"/>
      </font>
      <fill>
        <patternFill patternType="solid">
          <fgColor rgb="FF000000"/>
          <bgColor rgb="FFF2F2F2"/>
        </patternFill>
      </fill>
      <alignment horizontal="center" vertical="center" textRotation="0" wrapText="0" indent="0" justifyLastLine="0" shrinkToFit="0" readingOrder="0"/>
      <border diagonalUp="0" diagonalDown="0" outline="0">
        <left style="thin">
          <color auto="1"/>
        </left>
        <right/>
        <top style="medium">
          <color auto="1"/>
        </top>
        <bottom/>
      </border>
      <protection locked="1" hidden="1"/>
    </dxf>
    <dxf>
      <font>
        <b val="0"/>
        <i val="0"/>
        <strike val="0"/>
        <outline val="0"/>
        <shadow val="0"/>
        <u val="none"/>
        <vertAlign val="baseline"/>
        <sz val="12"/>
        <color rgb="FF000000"/>
        <name val="Calibri"/>
        <family val="2"/>
      </font>
      <fill>
        <patternFill patternType="solid">
          <fgColor rgb="FF000000"/>
          <bgColor rgb="FFF2F2F2"/>
        </patternFill>
      </fill>
      <alignment horizontal="general" vertical="center" textRotation="0" wrapText="0" indent="0" justifyLastLine="0" shrinkToFit="0" readingOrder="0"/>
      <border diagonalUp="0" diagonalDown="0" outline="0">
        <left style="medium">
          <color indexed="64"/>
        </left>
        <right/>
        <top style="thin">
          <color rgb="FF000000"/>
        </top>
        <bottom/>
      </border>
      <protection locked="1" hidden="1"/>
    </dxf>
    <dxf>
      <font>
        <strike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auto="1"/>
        </left>
        <right/>
        <top style="thin">
          <color auto="1"/>
        </top>
        <bottom/>
      </border>
      <protection locked="0" hidden="0"/>
    </dxf>
    <dxf>
      <font>
        <b val="0"/>
        <i val="0"/>
        <strike val="0"/>
        <u val="none"/>
        <sz val="12"/>
        <color auto="1"/>
        <name val="Calibri"/>
      </font>
      <fill>
        <patternFill patternType="solid">
          <fgColor indexed="64"/>
          <bgColor rgb="FFF2F2F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border>
      <protection locked="1" hidden="1"/>
    </dxf>
    <dxf>
      <font>
        <strike val="0"/>
        <outline val="0"/>
        <shadow val="0"/>
        <u val="none"/>
        <vertAlign val="baseline"/>
        <sz val="12"/>
        <name val="Calibri"/>
        <family val="2"/>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protection locked="0" hidden="0"/>
    </dxf>
    <dxf>
      <font>
        <b val="0"/>
        <i val="0"/>
        <strike val="0"/>
        <outline val="0"/>
        <shadow val="0"/>
        <u val="none"/>
        <vertAlign val="baseline"/>
        <sz val="12"/>
        <color rgb="FF000000"/>
        <name val="Calibri"/>
        <family val="2"/>
        <scheme val="none"/>
      </font>
      <fill>
        <patternFill patternType="solid">
          <fgColor indexed="64"/>
          <bgColor rgb="FFF2F2F2"/>
        </patternFill>
      </fill>
      <alignment horizontal="center" vertical="center" textRotation="0" wrapText="0" indent="0" justifyLastLine="0" shrinkToFit="0" readingOrder="0"/>
      <border diagonalUp="0" diagonalDown="0" outline="0">
        <left style="thin">
          <color auto="1"/>
        </left>
        <right/>
        <top style="thin">
          <color auto="1"/>
        </top>
        <bottom style="thin">
          <color auto="1"/>
        </bottom>
      </border>
      <protection locked="1" hidden="1"/>
    </dxf>
    <dxf>
      <font>
        <b val="0"/>
        <i val="0"/>
        <strike val="0"/>
        <outline val="0"/>
        <shadow val="0"/>
        <u val="none"/>
        <vertAlign val="baseline"/>
        <sz val="12"/>
        <color rgb="FF000000"/>
        <name val="Calibri"/>
        <family val="2"/>
      </font>
      <fill>
        <patternFill patternType="solid">
          <bgColor theme="3" tint="0.79995117038483843"/>
        </patternFill>
      </fill>
      <alignment horizontal="general" vertical="center" textRotation="0" wrapText="0" shrinkToFit="0" readingOrder="0"/>
      <border outline="0">
        <left style="thin">
          <color auto="1"/>
        </left>
        <right style="thin">
          <color auto="1"/>
        </right>
        <top style="thin">
          <color auto="1"/>
        </top>
        <bottom style="thin">
          <color auto="1"/>
        </bottom>
      </border>
      <protection locked="1" hidden="1"/>
    </dxf>
    <dxf>
      <font>
        <strike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auto="1"/>
        </left>
        <right/>
        <top style="medium">
          <color auto="1"/>
        </top>
        <bottom style="medium">
          <color auto="1"/>
        </bottom>
      </border>
      <protection locked="0" hidden="0"/>
    </dxf>
    <dxf>
      <font>
        <b val="0"/>
        <i val="0"/>
        <strike val="0"/>
        <u val="none"/>
        <sz val="12"/>
        <color auto="1"/>
        <name val="Calibri"/>
      </font>
      <fill>
        <patternFill patternType="solid">
          <fgColor indexed="64"/>
          <bgColor rgb="FFF2F2F2"/>
        </patternFill>
      </fill>
      <alignment horizontal="center" vertical="center" textRotation="0" wrapText="1" indent="0" justifyLastLine="0" shrinkToFit="0" readingOrder="0"/>
      <border diagonalUp="0" diagonalDown="0" outline="0">
        <left style="thin">
          <color auto="1"/>
        </left>
        <right style="thin">
          <color auto="1"/>
        </right>
        <top style="medium">
          <color auto="1"/>
        </top>
        <bottom/>
      </border>
      <protection locked="1" hidden="1"/>
    </dxf>
    <dxf>
      <font>
        <strike val="0"/>
        <outline val="0"/>
        <shadow val="0"/>
        <u val="none"/>
        <vertAlign val="baseline"/>
        <sz val="12"/>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medium">
          <color auto="1"/>
        </top>
        <bottom style="thin">
          <color auto="1"/>
        </bottom>
      </border>
      <protection locked="0" hidden="0"/>
    </dxf>
    <dxf>
      <font>
        <b val="0"/>
        <i val="0"/>
        <strike val="0"/>
        <u val="none"/>
        <sz val="12"/>
        <color auto="1"/>
        <name val="Calibri"/>
      </font>
      <fill>
        <patternFill patternType="solid">
          <fgColor indexed="64"/>
          <bgColor rgb="FFF2F2F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1"/>
    </dxf>
    <dxf>
      <font>
        <b/>
        <i val="0"/>
        <strike val="0"/>
        <u val="none"/>
        <sz val="12"/>
        <color theme="1"/>
        <name val="Calibri"/>
      </font>
      <fill>
        <patternFill patternType="solid">
          <bgColor theme="8" tint="0.79995117038483843"/>
        </patternFill>
      </fill>
      <alignment horizontal="center" vertical="center" textRotation="0" wrapText="1" shrinkToFit="0" readingOrder="0"/>
      <border>
        <left style="thin">
          <color theme="8" tint="0.79995117038483843"/>
        </left>
        <right style="thin">
          <color theme="8" tint="0.79995117038483843"/>
        </right>
        <top style="thin">
          <color theme="8" tint="0.79995117038483843"/>
        </top>
        <bottom style="thin">
          <color theme="8" tint="0.79995117038483843"/>
        </bottom>
        <vertical style="thin">
          <color theme="8" tint="0.79995117038483843"/>
        </vertical>
        <horizontal style="thin">
          <color theme="8" tint="0.79995117038483843"/>
        </horizontal>
      </border>
      <protection locked="1" hidden="1"/>
    </dxf>
    <dxf>
      <border outline="0">
        <left style="medium">
          <color indexed="64"/>
        </left>
        <right style="medium">
          <color auto="1"/>
        </right>
        <top style="medium">
          <color auto="1"/>
        </top>
        <bottom style="medium">
          <color auto="1"/>
        </bottom>
      </border>
    </dxf>
    <dxf>
      <protection locked="1"/>
    </dxf>
    <dxf>
      <font>
        <b/>
        <i val="0"/>
        <strike val="0"/>
        <condense val="0"/>
        <extend val="0"/>
        <outline val="0"/>
        <shadow val="0"/>
        <u val="none"/>
        <vertAlign val="baseline"/>
        <sz val="14"/>
        <color theme="0"/>
        <name val="Calibri"/>
        <family val="2"/>
        <scheme val="minor"/>
      </font>
      <fill>
        <patternFill patternType="solid">
          <fgColor indexed="64"/>
          <bgColor rgb="FF21404F"/>
        </patternFill>
      </fill>
      <alignment horizontal="center" vertical="center" textRotation="0" wrapText="1" indent="0" justifyLastLine="0" shrinkToFit="0" readingOrder="0"/>
      <protection locked="1" hidden="0"/>
    </dxf>
    <dxf>
      <font>
        <b/>
        <i val="0"/>
        <strike val="0"/>
        <u val="none"/>
        <sz val="12"/>
        <color theme="1"/>
        <name val="Calibri"/>
      </font>
      <fill>
        <patternFill patternType="solid">
          <fgColor indexed="64"/>
          <bgColor rgb="FFF2F2F2"/>
        </patternFill>
      </fill>
      <alignment horizontal="center" vertical="center" textRotation="0" wrapText="1" indent="0" justifyLastLine="0" shrinkToFit="0" readingOrder="0"/>
      <border diagonalUp="0" diagonalDown="0">
        <left/>
        <right style="medium">
          <color indexed="64"/>
        </right>
        <top style="medium">
          <color rgb="FFF2F2F2"/>
        </top>
        <bottom style="medium">
          <color rgb="FFF2F2F2"/>
        </bottom>
        <vertical/>
        <horizontal/>
      </border>
      <protection locked="1" hidden="0"/>
    </dxf>
    <dxf>
      <border outline="0">
        <left style="medium">
          <color indexed="64"/>
        </left>
        <right style="medium">
          <color auto="1"/>
        </right>
        <top style="medium">
          <color auto="1"/>
        </top>
        <bottom style="medium">
          <color auto="1"/>
        </bottom>
      </border>
    </dxf>
    <dxf>
      <protection locked="1"/>
    </dxf>
    <dxf>
      <font>
        <b/>
        <i val="0"/>
        <strike val="0"/>
        <condense val="0"/>
        <extend val="0"/>
        <outline val="0"/>
        <shadow val="0"/>
        <u val="none"/>
        <vertAlign val="baseline"/>
        <sz val="14"/>
        <color theme="0"/>
        <name val="Calibri"/>
        <family val="2"/>
        <scheme val="minor"/>
      </font>
      <fill>
        <patternFill patternType="solid">
          <fgColor indexed="64"/>
          <bgColor rgb="FF21404F"/>
        </patternFill>
      </fill>
      <alignment horizontal="center" vertical="center" textRotation="0" wrapText="1" indent="0" justifyLastLine="0" shrinkToFit="0" readingOrder="0"/>
      <protection locked="1" hidden="0"/>
    </dxf>
    <dxf>
      <font>
        <b/>
        <i val="0"/>
        <strike val="0"/>
        <u val="none"/>
        <sz val="12"/>
        <color rgb="FF000000"/>
        <name val="Calibri"/>
      </font>
      <fill>
        <patternFill patternType="solid">
          <fgColor rgb="FF000000"/>
          <bgColor rgb="FFF2F2F2"/>
        </patternFill>
      </fill>
      <alignment horizontal="center" vertical="center" textRotation="0" wrapText="1" indent="0" justifyLastLine="0" shrinkToFit="0" readingOrder="0"/>
      <border diagonalUp="0" diagonalDown="0">
        <left/>
        <right style="medium">
          <color indexed="64"/>
        </right>
        <top style="medium">
          <color rgb="FFF2F2F2"/>
        </top>
        <bottom/>
        <vertical/>
        <horizontal/>
      </border>
      <protection locked="1" hidden="0"/>
    </dxf>
    <dxf>
      <border outline="0">
        <left style="medium">
          <color indexed="64"/>
        </left>
        <right style="medium">
          <color auto="1"/>
        </right>
        <top style="medium">
          <color auto="1"/>
        </top>
        <bottom style="medium">
          <color auto="1"/>
        </bottom>
      </border>
    </dxf>
    <dxf>
      <protection locked="1"/>
    </dxf>
    <dxf>
      <font>
        <b/>
        <i val="0"/>
        <strike val="0"/>
        <condense val="0"/>
        <extend val="0"/>
        <outline val="0"/>
        <shadow val="0"/>
        <u val="none"/>
        <vertAlign val="baseline"/>
        <sz val="14"/>
        <color theme="0"/>
        <name val="Calibri"/>
        <family val="2"/>
        <scheme val="minor"/>
      </font>
      <fill>
        <patternFill patternType="solid">
          <fgColor indexed="64"/>
          <bgColor rgb="FF21404F"/>
        </patternFill>
      </fill>
      <alignment horizontal="center" vertical="center" textRotation="0" wrapText="1" indent="0" justifyLastLine="0" shrinkToFit="0" readingOrder="0"/>
      <protection locked="1" hidden="0"/>
    </dxf>
    <dxf>
      <font>
        <b/>
        <i val="0"/>
        <strike val="0"/>
        <u val="none"/>
        <sz val="12"/>
        <color rgb="FF000000"/>
        <name val="Calibri"/>
      </font>
      <fill>
        <patternFill patternType="solid">
          <fgColor rgb="FF000000"/>
          <bgColor theme="8" tint="0.79995117038483843"/>
        </patternFill>
      </fill>
      <alignment horizontal="center" vertical="center" textRotation="0" wrapText="1" shrinkToFit="0" readingOrder="0"/>
      <border>
        <left style="medium">
          <color auto="1"/>
        </left>
        <right style="medium">
          <color auto="1"/>
        </right>
        <top style="thin">
          <color theme="8" tint="0.79995117038483843"/>
        </top>
        <bottom style="thin">
          <color theme="8" tint="0.79995117038483843"/>
        </bottom>
        <horizontal style="thin">
          <color theme="8" tint="0.79995117038483843"/>
        </horizontal>
      </border>
      <protection locked="1" hidden="1"/>
    </dxf>
    <dxf>
      <border outline="0">
        <left style="medium">
          <color auto="1"/>
        </left>
        <right style="medium">
          <color auto="1"/>
        </right>
        <top style="medium">
          <color auto="1"/>
        </top>
        <bottom style="medium">
          <color auto="1"/>
        </bottom>
      </border>
    </dxf>
    <dxf>
      <protection locked="1"/>
    </dxf>
    <dxf>
      <font>
        <b/>
        <i val="0"/>
        <strike val="0"/>
        <condense val="0"/>
        <extend val="0"/>
        <outline val="0"/>
        <shadow val="0"/>
        <u val="none"/>
        <vertAlign val="baseline"/>
        <sz val="14"/>
        <color theme="0"/>
        <name val="Calibri"/>
        <family val="2"/>
        <scheme val="minor"/>
      </font>
      <fill>
        <patternFill patternType="solid">
          <fgColor indexed="64"/>
          <bgColor rgb="FF21404F"/>
        </patternFill>
      </fill>
      <alignment horizontal="center" vertical="center" textRotation="0" wrapText="1" indent="0" justifyLastLine="0" shrinkToFit="0" readingOrder="0"/>
      <protection locked="1" hidden="0"/>
    </dxf>
    <dxf>
      <font>
        <b/>
        <i val="0"/>
        <strike val="0"/>
        <u val="none"/>
        <sz val="12"/>
        <color theme="1"/>
        <name val="Calibri"/>
      </font>
      <fill>
        <patternFill patternType="solid">
          <bgColor theme="8" tint="0.79995117038483843"/>
        </patternFill>
      </fill>
      <alignment horizontal="center" vertical="center" textRotation="0" wrapText="1" shrinkToFit="0" readingOrder="0"/>
      <border>
        <left style="medium">
          <color auto="1"/>
        </left>
        <right style="medium">
          <color auto="1"/>
        </right>
        <top style="thin">
          <color theme="8" tint="0.79995117038483843"/>
        </top>
        <bottom style="thin">
          <color theme="8" tint="0.79995117038483843"/>
        </bottom>
        <horizontal style="thin">
          <color theme="8" tint="0.79995117038483843"/>
        </horizontal>
      </border>
      <protection locked="1" hidden="1"/>
    </dxf>
    <dxf>
      <border outline="0">
        <left style="medium">
          <color auto="1"/>
        </left>
        <right style="medium">
          <color auto="1"/>
        </right>
        <top style="medium">
          <color auto="1"/>
        </top>
        <bottom style="medium">
          <color auto="1"/>
        </bottom>
      </border>
    </dxf>
    <dxf>
      <protection locked="1"/>
    </dxf>
    <dxf>
      <font>
        <b/>
        <i val="0"/>
        <strike val="0"/>
        <condense val="0"/>
        <extend val="0"/>
        <outline val="0"/>
        <shadow val="0"/>
        <u val="none"/>
        <vertAlign val="baseline"/>
        <sz val="14"/>
        <color theme="0"/>
        <name val="Calibri"/>
        <family val="2"/>
        <scheme val="minor"/>
      </font>
      <fill>
        <patternFill patternType="solid">
          <fgColor indexed="64"/>
          <bgColor rgb="FF21404F"/>
        </patternFill>
      </fill>
      <alignment horizontal="center" vertical="center" textRotation="0" wrapText="1" indent="0" justifyLastLine="0" shrinkToFit="0" readingOrder="0"/>
      <protection locked="1" hidden="0"/>
    </dxf>
    <dxf>
      <font>
        <b/>
        <i val="0"/>
        <strike val="0"/>
        <u val="none"/>
        <sz val="12"/>
        <color rgb="FF000000"/>
        <name val="Calibri"/>
      </font>
      <fill>
        <patternFill patternType="solid">
          <fgColor rgb="FF000000"/>
          <bgColor theme="8" tint="0.79995117038483843"/>
        </patternFill>
      </fill>
      <alignment horizontal="center" vertical="center" textRotation="0" wrapText="1" shrinkToFit="0" readingOrder="0"/>
      <border>
        <left style="medium">
          <color auto="1"/>
        </left>
        <right style="medium">
          <color auto="1"/>
        </right>
        <top style="thin">
          <color theme="8" tint="0.79995117038483843"/>
        </top>
        <bottom style="thin">
          <color theme="8" tint="0.79995117038483843"/>
        </bottom>
        <horizontal style="thin">
          <color theme="8" tint="0.79995117038483843"/>
        </horizontal>
      </border>
      <protection locked="1" hidden="1"/>
    </dxf>
    <dxf>
      <border outline="0">
        <left style="medium">
          <color auto="1"/>
        </left>
        <right style="medium">
          <color auto="1"/>
        </right>
        <top style="medium">
          <color auto="1"/>
        </top>
        <bottom style="medium">
          <color auto="1"/>
        </bottom>
      </border>
    </dxf>
    <dxf>
      <protection locked="1"/>
    </dxf>
    <dxf>
      <font>
        <b/>
        <i val="0"/>
        <strike val="0"/>
        <condense val="0"/>
        <extend val="0"/>
        <outline val="0"/>
        <shadow val="0"/>
        <u val="none"/>
        <vertAlign val="baseline"/>
        <sz val="14"/>
        <color theme="0"/>
        <name val="Calibri"/>
        <family val="2"/>
        <scheme val="minor"/>
      </font>
      <fill>
        <patternFill patternType="solid">
          <fgColor indexed="64"/>
          <bgColor rgb="FF21404F"/>
        </patternFill>
      </fill>
      <alignment horizontal="center" vertical="center" textRotation="0" wrapText="1" indent="0" justifyLastLine="0" shrinkToFit="0" readingOrder="0"/>
      <protection locked="1" hidden="0"/>
    </dxf>
    <dxf>
      <font>
        <b/>
        <i val="0"/>
        <strike val="0"/>
        <u val="none"/>
        <sz val="12"/>
        <color theme="1"/>
        <name val="Calibri"/>
      </font>
      <fill>
        <patternFill patternType="solid">
          <bgColor theme="8" tint="0.79995117038483843"/>
        </patternFill>
      </fill>
      <alignment horizontal="center" vertical="center" textRotation="0" wrapText="1" shrinkToFit="0" readingOrder="0"/>
      <border>
        <left style="medium">
          <color auto="1"/>
        </left>
        <right style="medium">
          <color auto="1"/>
        </right>
        <top style="thin">
          <color theme="8" tint="0.79995117038483843"/>
        </top>
        <bottom style="thin">
          <color theme="8" tint="0.79995117038483843"/>
        </bottom>
        <horizontal style="thin">
          <color theme="8" tint="0.79995117038483843"/>
        </horizontal>
      </border>
      <protection locked="1" hidden="1"/>
    </dxf>
    <dxf>
      <border outline="0">
        <left style="medium">
          <color auto="1"/>
        </left>
        <right style="medium">
          <color auto="1"/>
        </right>
        <top style="medium">
          <color auto="1"/>
        </top>
        <bottom style="medium">
          <color auto="1"/>
        </bottom>
      </border>
    </dxf>
    <dxf>
      <protection locked="1"/>
    </dxf>
    <dxf>
      <font>
        <b/>
        <i val="0"/>
        <strike val="0"/>
        <condense val="0"/>
        <extend val="0"/>
        <outline val="0"/>
        <shadow val="0"/>
        <u val="none"/>
        <vertAlign val="baseline"/>
        <sz val="14"/>
        <color theme="0"/>
        <name val="Calibri"/>
        <family val="2"/>
        <scheme val="minor"/>
      </font>
      <fill>
        <patternFill patternType="solid">
          <fgColor indexed="64"/>
          <bgColor rgb="FF21404F"/>
        </patternFill>
      </fill>
      <alignment horizontal="center" vertical="center" textRotation="0" wrapText="1" indent="0" justifyLastLine="0" shrinkToFit="0" readingOrder="0"/>
      <protection locked="1" hidden="0"/>
    </dxf>
    <dxf>
      <font>
        <b/>
        <i val="0"/>
        <strike val="0"/>
        <u val="none"/>
        <sz val="12"/>
        <color rgb="FF000000"/>
        <name val="Calibri"/>
      </font>
      <fill>
        <patternFill patternType="solid">
          <fgColor rgb="FF000000"/>
          <bgColor rgb="FFF2F2F2"/>
        </patternFill>
      </fill>
      <alignment horizontal="center" vertical="center" textRotation="0" wrapText="1" indent="0" justifyLastLine="0" shrinkToFit="0" readingOrder="0"/>
      <border diagonalUp="0" diagonalDown="0">
        <left/>
        <right style="medium">
          <color indexed="64"/>
        </right>
        <top style="medium">
          <color rgb="FFF2F2F2"/>
        </top>
        <bottom style="medium">
          <color rgb="FFF2F2F2"/>
        </bottom>
        <vertical/>
        <horizontal/>
      </border>
      <protection locked="1" hidden="0"/>
    </dxf>
    <dxf>
      <border outline="0">
        <left style="medium">
          <color indexed="64"/>
        </left>
        <right style="medium">
          <color auto="1"/>
        </right>
        <top style="medium">
          <color auto="1"/>
        </top>
        <bottom style="medium">
          <color auto="1"/>
        </bottom>
      </border>
    </dxf>
    <dxf>
      <protection locked="1"/>
    </dxf>
    <dxf>
      <font>
        <b/>
        <i val="0"/>
        <strike val="0"/>
        <condense val="0"/>
        <extend val="0"/>
        <outline val="0"/>
        <shadow val="0"/>
        <u val="none"/>
        <vertAlign val="baseline"/>
        <sz val="14"/>
        <color theme="0"/>
        <name val="Calibri"/>
        <family val="2"/>
        <scheme val="minor"/>
      </font>
      <fill>
        <patternFill patternType="solid">
          <fgColor indexed="64"/>
          <bgColor rgb="FF21404F"/>
        </patternFill>
      </fill>
      <alignment horizontal="center" vertical="center" textRotation="0" wrapText="1" indent="0" justifyLastLine="0" shrinkToFit="0" readingOrder="0"/>
      <protection locked="1" hidden="0"/>
    </dxf>
    <dxf>
      <font>
        <b/>
        <i val="0"/>
        <strike val="0"/>
        <u val="none"/>
        <sz val="12"/>
        <color rgb="FF000000"/>
        <name val="Calibri"/>
      </font>
      <fill>
        <patternFill patternType="solid">
          <fgColor rgb="FF000000"/>
          <bgColor rgb="FFF2F2F2"/>
        </patternFill>
      </fill>
      <alignment horizontal="center" vertical="center" textRotation="0" wrapText="1" indent="0" justifyLastLine="0" shrinkToFit="0" readingOrder="0"/>
      <border diagonalUp="0" diagonalDown="0">
        <left/>
        <right style="medium">
          <color indexed="64"/>
        </right>
        <top style="medium">
          <color rgb="FFF2F2F2"/>
        </top>
        <bottom/>
        <vertical/>
        <horizontal/>
      </border>
      <protection locked="1" hidden="0"/>
    </dxf>
    <dxf>
      <border outline="0">
        <left style="medium">
          <color indexed="64"/>
        </left>
        <right style="medium">
          <color auto="1"/>
        </right>
        <top style="medium">
          <color auto="1"/>
        </top>
        <bottom style="medium">
          <color auto="1"/>
        </bottom>
      </border>
    </dxf>
    <dxf>
      <protection locked="1"/>
    </dxf>
    <dxf>
      <font>
        <b/>
        <i val="0"/>
        <strike val="0"/>
        <condense val="0"/>
        <extend val="0"/>
        <outline val="0"/>
        <shadow val="0"/>
        <u val="none"/>
        <vertAlign val="baseline"/>
        <sz val="14"/>
        <color theme="0"/>
        <name val="Calibri"/>
        <family val="2"/>
        <scheme val="minor"/>
      </font>
      <fill>
        <patternFill patternType="solid">
          <fgColor indexed="64"/>
          <bgColor rgb="FF21404F"/>
        </patternFill>
      </fill>
      <alignment horizontal="center" vertical="center" textRotation="0" wrapText="1" indent="0" justifyLastLine="0" shrinkToFit="0" readingOrder="0"/>
      <protection locked="1" hidden="0"/>
    </dxf>
    <dxf>
      <font>
        <b/>
        <i val="0"/>
        <strike val="0"/>
        <u val="none"/>
        <sz val="12"/>
        <color rgb="FF000000"/>
        <name val="Calibri"/>
      </font>
      <fill>
        <patternFill patternType="solid">
          <fgColor rgb="FF000000"/>
          <bgColor rgb="FFF2F2F2"/>
        </patternFill>
      </fill>
      <alignment horizontal="center" vertical="center" textRotation="0" wrapText="1" indent="0" justifyLastLine="0" shrinkToFit="0" readingOrder="0"/>
      <border diagonalUp="0" diagonalDown="0">
        <left/>
        <right style="medium">
          <color indexed="64"/>
        </right>
        <top style="medium">
          <color rgb="FFF2F2F2"/>
        </top>
        <bottom style="medium">
          <color rgb="FFF2F2F2"/>
        </bottom>
        <vertical/>
        <horizontal/>
      </border>
      <protection locked="1" hidden="1"/>
    </dxf>
    <dxf>
      <border outline="0">
        <left style="medium">
          <color indexed="64"/>
        </left>
        <right style="medium">
          <color auto="1"/>
        </right>
        <top style="medium">
          <color auto="1"/>
        </top>
        <bottom style="medium">
          <color auto="1"/>
        </bottom>
      </border>
    </dxf>
    <dxf>
      <protection locked="1"/>
    </dxf>
    <dxf>
      <font>
        <b/>
        <i val="0"/>
        <strike val="0"/>
        <condense val="0"/>
        <extend val="0"/>
        <outline val="0"/>
        <shadow val="0"/>
        <u val="none"/>
        <vertAlign val="baseline"/>
        <sz val="14"/>
        <color theme="0"/>
        <name val="Calibri"/>
        <family val="2"/>
        <scheme val="minor"/>
      </font>
      <fill>
        <patternFill patternType="solid">
          <fgColor indexed="64"/>
          <bgColor rgb="FF21404F"/>
        </patternFill>
      </fill>
      <alignment horizontal="center" vertical="center" textRotation="0" wrapText="1" indent="0" justifyLastLine="0" shrinkToFit="0" readingOrder="0"/>
      <protection locked="1"/>
    </dxf>
    <dxf>
      <font>
        <b/>
        <i val="0"/>
        <strike val="0"/>
        <u val="none"/>
        <sz val="12"/>
        <color rgb="FF000000"/>
        <name val="Calibri"/>
      </font>
      <fill>
        <patternFill patternType="solid">
          <fgColor rgb="FF000000"/>
          <bgColor rgb="FFF2F2F2"/>
        </patternFill>
      </fill>
      <alignment horizontal="center" vertical="center" textRotation="0" wrapText="0" indent="0" justifyLastLine="0" shrinkToFit="0" readingOrder="0"/>
      <border diagonalUp="0" diagonalDown="0">
        <left/>
        <right style="medium">
          <color indexed="64"/>
        </right>
        <top style="medium">
          <color rgb="FFF2F2F2"/>
        </top>
        <bottom/>
        <vertical/>
        <horizontal/>
      </border>
      <protection locked="1" hidden="1"/>
    </dxf>
    <dxf>
      <border outline="0">
        <left style="medium">
          <color indexed="64"/>
        </left>
        <right style="medium">
          <color auto="1"/>
        </right>
        <top style="medium">
          <color auto="1"/>
        </top>
      </border>
    </dxf>
    <dxf>
      <protection locked="1"/>
    </dxf>
    <dxf>
      <font>
        <b/>
        <i val="0"/>
        <strike val="0"/>
        <condense val="0"/>
        <extend val="0"/>
        <outline val="0"/>
        <shadow val="0"/>
        <u val="none"/>
        <vertAlign val="baseline"/>
        <sz val="14"/>
        <color theme="0"/>
        <name val="Calibri"/>
        <family val="2"/>
        <scheme val="minor"/>
      </font>
      <fill>
        <patternFill patternType="solid">
          <fgColor indexed="64"/>
          <bgColor rgb="FF21404F"/>
        </patternFill>
      </fill>
      <alignment horizontal="center" vertical="center" textRotation="0" wrapText="1" indent="0" justifyLastLine="0" shrinkToFit="0" readingOrder="0"/>
      <protection locked="1"/>
    </dxf>
    <dxf>
      <font>
        <b val="0"/>
        <i val="0"/>
        <strike val="0"/>
        <u val="none"/>
        <sz val="12"/>
        <color rgb="FF000000"/>
        <name val="Calibri"/>
      </font>
      <fill>
        <patternFill patternType="solid">
          <fgColor indexed="64"/>
          <bgColor rgb="FFF2F2F2"/>
        </patternFill>
      </fill>
      <alignment horizontal="general" vertical="center" textRotation="0" wrapText="1" indent="0" justifyLastLine="0" shrinkToFit="0" readingOrder="0"/>
      <border diagonalUp="0" diagonalDown="0">
        <left style="medium">
          <color indexed="64"/>
        </left>
        <right/>
        <top style="thin">
          <color indexed="64"/>
        </top>
        <bottom/>
        <vertical/>
        <horizontal/>
      </border>
      <protection locked="1" hidden="1"/>
    </dxf>
    <dxf>
      <font>
        <b/>
        <i val="0"/>
        <strike val="0"/>
        <u val="none"/>
        <sz val="12"/>
        <color theme="1"/>
        <name val="Calibri"/>
      </font>
      <fill>
        <patternFill patternType="solid">
          <fgColor indexed="64"/>
          <bgColor rgb="FFF2F2F2"/>
        </patternFill>
      </fill>
      <alignment horizontal="center" vertical="center" textRotation="0" wrapText="1" indent="0" justifyLastLine="0" shrinkToFit="0" readingOrder="0"/>
      <border diagonalUp="0" diagonalDown="0">
        <left/>
        <right style="medium">
          <color indexed="64"/>
        </right>
        <top style="medium">
          <color rgb="FFF2F2F2"/>
        </top>
        <bottom style="medium">
          <color indexed="64"/>
        </bottom>
        <vertical/>
        <horizontal/>
      </border>
      <protection locked="1" hidden="1"/>
    </dxf>
    <dxf>
      <border outline="0">
        <left style="medium">
          <color auto="1"/>
        </left>
        <right style="medium">
          <color auto="1"/>
        </right>
        <top style="medium">
          <color auto="1"/>
        </top>
        <bottom style="medium">
          <color auto="1"/>
        </bottom>
      </border>
    </dxf>
    <dxf>
      <protection locked="1"/>
    </dxf>
    <dxf>
      <font>
        <b/>
        <i val="0"/>
        <strike val="0"/>
        <condense val="0"/>
        <extend val="0"/>
        <outline val="0"/>
        <shadow val="0"/>
        <u val="none"/>
        <vertAlign val="baseline"/>
        <sz val="14"/>
        <color theme="0"/>
        <name val="Calibri"/>
        <family val="2"/>
        <scheme val="minor"/>
      </font>
      <fill>
        <patternFill patternType="solid">
          <fgColor indexed="64"/>
          <bgColor rgb="FF21404F"/>
        </patternFill>
      </fill>
      <alignment horizontal="center" vertical="center" textRotation="0" wrapText="1" indent="0" justifyLastLine="0" shrinkToFit="0" readingOrder="0"/>
      <protection locked="1"/>
    </dxf>
    <dxf>
      <font>
        <b/>
        <i val="0"/>
        <strike val="0"/>
        <u val="none"/>
        <sz val="12"/>
        <color auto="1"/>
        <name val="Calibri"/>
        <scheme val="none"/>
      </font>
      <fill>
        <patternFill patternType="solid">
          <fgColor indexed="64"/>
          <bgColor rgb="FFF2F2F2"/>
        </patternFill>
      </fill>
      <alignment horizontal="center" vertical="center" textRotation="0" wrapText="1" indent="0" justifyLastLine="0" shrinkToFit="0" readingOrder="0"/>
      <border diagonalUp="0" diagonalDown="0">
        <left/>
        <right style="medium">
          <color indexed="64"/>
        </right>
        <top style="medium">
          <color rgb="FFF2F2F2"/>
        </top>
        <bottom/>
        <vertical/>
        <horizontal/>
      </border>
      <protection locked="1" hidden="1"/>
    </dxf>
    <dxf>
      <border outline="0">
        <top style="medium">
          <color indexed="64"/>
        </top>
      </border>
    </dxf>
    <dxf>
      <protection locked="1"/>
    </dxf>
    <dxf>
      <font>
        <b/>
        <i val="0"/>
        <strike val="0"/>
        <condense val="0"/>
        <extend val="0"/>
        <outline val="0"/>
        <shadow val="0"/>
        <u val="none"/>
        <vertAlign val="baseline"/>
        <sz val="14"/>
        <color theme="0"/>
        <name val="Calibri"/>
        <family val="2"/>
        <scheme val="minor"/>
      </font>
      <fill>
        <patternFill patternType="solid">
          <fgColor indexed="64"/>
          <bgColor rgb="FF21404F"/>
        </patternFill>
      </fill>
      <alignment horizontal="center" vertical="center" textRotation="0" wrapText="1" indent="0" justifyLastLine="0" shrinkToFit="0" readingOrder="0"/>
      <protection locked="1"/>
    </dxf>
    <dxf>
      <font>
        <sz val="12"/>
        <color auto="1"/>
      </font>
      <fill>
        <patternFill patternType="solid">
          <fgColor indexed="64"/>
          <bgColor rgb="FFF2F2F2"/>
        </patternFill>
      </fill>
      <alignment horizontal="general" vertical="center" textRotation="0" wrapText="1" indent="0" justifyLastLine="0" shrinkToFit="0" readingOrder="0"/>
      <border diagonalUp="0" diagonalDown="0">
        <left style="thin">
          <color auto="1"/>
        </left>
        <right/>
        <top style="medium">
          <color auto="1"/>
        </top>
        <bottom/>
        <vertical/>
        <horizontal/>
      </border>
      <protection locked="1" hidden="1"/>
    </dxf>
    <dxf>
      <font>
        <b/>
        <i val="0"/>
        <strike val="0"/>
        <u val="none"/>
        <sz val="11"/>
        <color auto="1"/>
        <name val="Calibri"/>
      </font>
      <fill>
        <patternFill patternType="solid">
          <fgColor indexed="64"/>
          <bgColor rgb="FFF2F2F2"/>
        </patternFill>
      </fill>
      <alignment horizontal="center" vertical="center" textRotation="0" wrapText="1" indent="0" justifyLastLine="0" shrinkToFit="0" readingOrder="0"/>
      <border diagonalUp="0" diagonalDown="0">
        <left/>
        <right/>
        <top style="medium">
          <color auto="1"/>
        </top>
        <bottom/>
        <vertical/>
        <horizontal/>
      </border>
      <protection locked="1" hidden="1"/>
    </dxf>
    <dxf>
      <border outline="0">
        <top style="medium">
          <color indexed="64"/>
        </top>
      </border>
    </dxf>
    <dxf>
      <protection locked="1"/>
    </dxf>
    <dxf>
      <font>
        <b/>
        <i val="0"/>
        <strike val="0"/>
        <condense val="0"/>
        <extend val="0"/>
        <outline val="0"/>
        <shadow val="0"/>
        <u val="none"/>
        <vertAlign val="baseline"/>
        <sz val="14"/>
        <color theme="0"/>
        <name val="Calibri"/>
        <family val="2"/>
        <scheme val="minor"/>
      </font>
      <fill>
        <patternFill patternType="solid">
          <fgColor indexed="64"/>
          <bgColor rgb="FF21404F"/>
        </patternFill>
      </fill>
      <alignment horizontal="center" vertical="center" textRotation="0" wrapText="1" indent="0" justifyLastLine="0" shrinkToFit="0" readingOrder="0"/>
      <protection locked="1"/>
    </dxf>
    <dxf>
      <font>
        <b val="0"/>
        <i val="0"/>
        <strike val="0"/>
        <u val="none"/>
        <sz val="12"/>
        <color auto="1"/>
        <name val="Calibri"/>
      </font>
      <fill>
        <patternFill patternType="solid">
          <fgColor indexed="64"/>
          <bgColor rgb="FFF2F2F2"/>
        </patternFill>
      </fill>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protection locked="1" hidden="1"/>
    </dxf>
    <dxf>
      <font>
        <b/>
        <i val="0"/>
        <strike val="0"/>
        <u val="none"/>
        <sz val="12"/>
        <color auto="1"/>
        <name val="Calibri"/>
      </font>
      <fill>
        <patternFill patternType="solid">
          <fgColor indexed="64"/>
          <bgColor rgb="FFF2F2F2"/>
        </patternFill>
      </fill>
      <alignment horizontal="center" vertical="center" textRotation="0" wrapText="1" indent="0" justifyLastLine="0" shrinkToFit="0" readingOrder="0"/>
      <border diagonalUp="0" diagonalDown="0">
        <left/>
        <right style="medium">
          <color indexed="64"/>
        </right>
        <top style="medium">
          <color rgb="FFF2F2F2"/>
        </top>
        <bottom style="medium">
          <color rgb="FFF2F2F2"/>
        </bottom>
        <vertical/>
        <horizontal/>
      </border>
      <protection locked="1" hidden="1"/>
    </dxf>
    <dxf>
      <border outline="0">
        <top style="medium">
          <color rgb="FF666262"/>
        </top>
      </border>
    </dxf>
    <dxf>
      <protection locked="1"/>
    </dxf>
    <dxf>
      <font>
        <b/>
        <i val="0"/>
        <strike val="0"/>
        <condense val="0"/>
        <extend val="0"/>
        <outline val="0"/>
        <shadow val="0"/>
        <u val="none"/>
        <vertAlign val="baseline"/>
        <sz val="14"/>
        <color theme="0"/>
        <name val="Calibri"/>
        <family val="2"/>
        <scheme val="minor"/>
      </font>
      <fill>
        <patternFill patternType="solid">
          <fgColor indexed="64"/>
          <bgColor rgb="FF21404F"/>
        </patternFill>
      </fill>
      <alignment horizontal="center" vertical="center" textRotation="0" wrapText="1" indent="0" justifyLastLine="0" shrinkToFit="0" readingOrder="0"/>
      <protection locked="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800" b="0" i="0" u="none" baseline="0">
                <a:solidFill>
                  <a:schemeClr val="tx1">
                    <a:lumMod val="65000"/>
                    <a:lumOff val="35000"/>
                  </a:schemeClr>
                </a:solidFill>
              </a:rPr>
              <a:t>Total carbon footprint (tCO</a:t>
            </a:r>
            <a:r>
              <a:rPr lang="en-US" sz="1400" b="0" i="0" u="none" strike="noStrike" kern="1200" baseline="-25000">
                <a:solidFill>
                  <a:schemeClr val="tx1">
                    <a:lumMod val="65000"/>
                    <a:lumOff val="35000"/>
                  </a:schemeClr>
                </a:solidFill>
              </a:rPr>
              <a:t>2</a:t>
            </a:r>
            <a:r>
              <a:rPr lang="en-US" sz="1800" b="0" i="0" u="none" baseline="-25000">
                <a:solidFill>
                  <a:schemeClr val="tx1">
                    <a:lumMod val="65000"/>
                    <a:lumOff val="35000"/>
                  </a:schemeClr>
                </a:solidFill>
              </a:rPr>
              <a:t>eq</a:t>
            </a:r>
            <a:r>
              <a:rPr lang="en-US" sz="1800" b="0" i="0" u="none" baseline="0">
                <a:solidFill>
                  <a:schemeClr val="tx1">
                    <a:lumMod val="65000"/>
                    <a:lumOff val="35000"/>
                  </a:schemeClr>
                </a:solidFill>
              </a:rPr>
              <a:t>)</a:t>
            </a:r>
          </a:p>
        </c:rich>
      </c:tx>
      <c:layout>
        <c:manualLayout>
          <c:xMode val="edge"/>
          <c:yMode val="edge"/>
          <c:x val="8.7500000000000008E-3"/>
          <c:y val="2.4500000000000001E-2"/>
        </c:manualLayout>
      </c:layout>
      <c:overlay val="0"/>
      <c:spPr>
        <a:noFill/>
        <a:ln w="6350">
          <a:noFill/>
        </a:ln>
      </c:spPr>
    </c:title>
    <c:autoTitleDeleted val="0"/>
    <c:plotArea>
      <c:layout>
        <c:manualLayout>
          <c:layoutTarget val="inner"/>
          <c:xMode val="edge"/>
          <c:yMode val="edge"/>
          <c:x val="0.40949999999999998"/>
          <c:y val="0.17150000000000001"/>
          <c:w val="0.17624999999999999"/>
          <c:h val="0.63600000000000001"/>
        </c:manualLayout>
      </c:layout>
      <c:pieChart>
        <c:varyColors val="1"/>
        <c:ser>
          <c:idx val="0"/>
          <c:order val="0"/>
          <c:dPt>
            <c:idx val="0"/>
            <c:bubble3D val="0"/>
            <c:spPr>
              <a:solidFill>
                <a:schemeClr val="accent1"/>
              </a:solidFill>
              <a:ln w="19050" cap="flat" cmpd="sng">
                <a:solidFill>
                  <a:schemeClr val="bg1"/>
                </a:solidFill>
              </a:ln>
            </c:spPr>
            <c:extLst>
              <c:ext xmlns:c16="http://schemas.microsoft.com/office/drawing/2014/chart" uri="{C3380CC4-5D6E-409C-BE32-E72D297353CC}">
                <c16:uniqueId val="{00000001-52D7-4E96-9E17-EF8BF0F071BF}"/>
              </c:ext>
            </c:extLst>
          </c:dPt>
          <c:dPt>
            <c:idx val="1"/>
            <c:bubble3D val="0"/>
            <c:spPr>
              <a:solidFill>
                <a:schemeClr val="accent2"/>
              </a:solidFill>
              <a:ln w="19050" cap="flat" cmpd="sng">
                <a:solidFill>
                  <a:schemeClr val="bg1"/>
                </a:solidFill>
              </a:ln>
            </c:spPr>
            <c:extLst>
              <c:ext xmlns:c16="http://schemas.microsoft.com/office/drawing/2014/chart" uri="{C3380CC4-5D6E-409C-BE32-E72D297353CC}">
                <c16:uniqueId val="{00000003-52D7-4E96-9E17-EF8BF0F071BF}"/>
              </c:ext>
            </c:extLst>
          </c:dPt>
          <c:dPt>
            <c:idx val="2"/>
            <c:bubble3D val="0"/>
            <c:spPr>
              <a:solidFill>
                <a:schemeClr val="accent3"/>
              </a:solidFill>
              <a:ln w="19050" cap="flat" cmpd="sng">
                <a:solidFill>
                  <a:schemeClr val="bg1"/>
                </a:solidFill>
              </a:ln>
            </c:spPr>
            <c:extLst>
              <c:ext xmlns:c16="http://schemas.microsoft.com/office/drawing/2014/chart" uri="{C3380CC4-5D6E-409C-BE32-E72D297353CC}">
                <c16:uniqueId val="{00000005-52D7-4E96-9E17-EF8BF0F071BF}"/>
              </c:ext>
            </c:extLst>
          </c:dPt>
          <c:dPt>
            <c:idx val="3"/>
            <c:bubble3D val="0"/>
            <c:spPr>
              <a:solidFill>
                <a:schemeClr val="accent4"/>
              </a:solidFill>
              <a:ln w="19050" cap="flat" cmpd="sng">
                <a:solidFill>
                  <a:schemeClr val="bg1"/>
                </a:solidFill>
              </a:ln>
            </c:spPr>
            <c:extLst>
              <c:ext xmlns:c16="http://schemas.microsoft.com/office/drawing/2014/chart" uri="{C3380CC4-5D6E-409C-BE32-E72D297353CC}">
                <c16:uniqueId val="{00000007-52D7-4E96-9E17-EF8BF0F071BF}"/>
              </c:ext>
            </c:extLst>
          </c:dPt>
          <c:dPt>
            <c:idx val="4"/>
            <c:bubble3D val="0"/>
            <c:spPr>
              <a:solidFill>
                <a:schemeClr val="accent5"/>
              </a:solidFill>
              <a:ln w="19050" cap="flat" cmpd="sng">
                <a:solidFill>
                  <a:schemeClr val="bg1"/>
                </a:solidFill>
              </a:ln>
            </c:spPr>
            <c:extLst>
              <c:ext xmlns:c16="http://schemas.microsoft.com/office/drawing/2014/chart" uri="{C3380CC4-5D6E-409C-BE32-E72D297353CC}">
                <c16:uniqueId val="{00000009-52D7-4E96-9E17-EF8BF0F071BF}"/>
              </c:ext>
            </c:extLst>
          </c:dPt>
          <c:dLbls>
            <c:dLbl>
              <c:idx val="0"/>
              <c:spPr>
                <a:noFill/>
                <a:ln w="6350">
                  <a:noFill/>
                </a:ln>
              </c:spPr>
              <c:txPr>
                <a:bodyPr rot="0" vert="horz"/>
                <a:lstStyle/>
                <a:p>
                  <a:pPr algn="ctr">
                    <a:defRPr lang="en-US" sz="900" b="0" i="0" u="none" baseline="0">
                      <a:solidFill>
                        <a:schemeClr val="tx1">
                          <a:lumMod val="75000"/>
                          <a:lumOff val="25000"/>
                        </a:schemeClr>
                      </a:solidFill>
                    </a:defRPr>
                  </a:pPr>
                  <a:endParaRPr lang="ca-ES"/>
                </a:p>
              </c:txPr>
              <c:dLblPos val="bestFit"/>
              <c:showLegendKey val="1"/>
              <c:showVal val="0"/>
              <c:showCatName val="1"/>
              <c:showSerName val="0"/>
              <c:showPercent val="1"/>
              <c:showBubbleSize val="0"/>
              <c:extLst>
                <c:ext xmlns:c16="http://schemas.microsoft.com/office/drawing/2014/chart" uri="{C3380CC4-5D6E-409C-BE32-E72D297353CC}">
                  <c16:uniqueId val="{00000001-52D7-4E96-9E17-EF8BF0F071BF}"/>
                </c:ext>
              </c:extLst>
            </c:dLbl>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bestFit"/>
            <c:showLegendKey val="1"/>
            <c:showVal val="0"/>
            <c:showCatName val="1"/>
            <c:showSerName val="0"/>
            <c:showPercent val="1"/>
            <c:showBubbleSize val="0"/>
            <c:showLeaderLines val="1"/>
            <c:leaderLines>
              <c:spPr>
                <a:ln w="9525" cap="flat" cmpd="sng">
                  <a:solidFill>
                    <a:schemeClr val="tx1">
                      <a:lumMod val="35000"/>
                      <a:lumOff val="65000"/>
                    </a:schemeClr>
                  </a:solidFill>
                  <a:round/>
                </a:ln>
              </c:spPr>
            </c:leaderLines>
            <c:extLst>
              <c:ext xmlns:c15="http://schemas.microsoft.com/office/drawing/2012/chart" uri="{CE6537A1-D6FC-4f65-9D91-7224C49458BB}"/>
            </c:extLst>
          </c:dLbls>
          <c:cat>
            <c:strRef>
              <c:f>('Results report'!$B$25,'Results report'!$B$29,'Results report'!$B$33,'Results report'!$B$35,'Results report'!$B$40)</c:f>
              <c:strCache>
                <c:ptCount val="5"/>
                <c:pt idx="0">
                  <c:v>Mobility</c:v>
                </c:pt>
                <c:pt idx="1">
                  <c:v>Energy (electricity and fuels)</c:v>
                </c:pt>
                <c:pt idx="2">
                  <c:v>Accommodation</c:v>
                </c:pt>
                <c:pt idx="3">
                  <c:v>Materials, waste and water</c:v>
                </c:pt>
                <c:pt idx="4">
                  <c:v>Food and drinks</c:v>
                </c:pt>
              </c:strCache>
            </c:strRef>
          </c:cat>
          <c:val>
            <c:numRef>
              <c:f>('Results report'!$C$25,'Results report'!$C$29,'Results report'!$C$33,'Results report'!$C$35,'Results report'!$C$40)</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DED1-4D2E-9B96-B7A352BF681F}"/>
            </c:ext>
          </c:extLst>
        </c:ser>
        <c:dLbls>
          <c:showLegendKey val="0"/>
          <c:showVal val="0"/>
          <c:showCatName val="0"/>
          <c:showSerName val="0"/>
          <c:showPercent val="0"/>
          <c:showBubbleSize val="0"/>
          <c:showLeaderLines val="1"/>
        </c:dLbls>
        <c:firstSliceAng val="12"/>
      </c:pieChart>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chemeClr val="tx1">
                    <a:lumMod val="65000"/>
                    <a:lumOff val="35000"/>
                  </a:schemeClr>
                </a:solidFill>
              </a:rPr>
              <a:t>Speakers by gender (%)</a:t>
            </a:r>
          </a:p>
        </c:rich>
      </c:tx>
      <c:overlay val="0"/>
      <c:spPr>
        <a:noFill/>
        <a:ln w="6350">
          <a:noFill/>
        </a:ln>
      </c:spPr>
    </c:title>
    <c:autoTitleDeleted val="0"/>
    <c:plotArea>
      <c:layout>
        <c:manualLayout>
          <c:layoutTarget val="inner"/>
          <c:xMode val="edge"/>
          <c:yMode val="edge"/>
          <c:x val="0.1055"/>
          <c:y val="0.22650000000000001"/>
          <c:w val="0.78900000000000003"/>
          <c:h val="0.54400000000000004"/>
        </c:manualLayout>
      </c:layout>
      <c:barChart>
        <c:barDir val="col"/>
        <c:grouping val="clustered"/>
        <c:varyColors val="0"/>
        <c:ser>
          <c:idx val="0"/>
          <c:order val="0"/>
          <c:tx>
            <c:strRef>
              <c:f>'Results report'!$B$79</c:f>
              <c:strCache>
                <c:ptCount val="1"/>
                <c:pt idx="0">
                  <c:v>Women</c:v>
                </c:pt>
              </c:strCache>
            </c:strRef>
          </c:tx>
          <c:spPr>
            <a:solidFill>
              <a:schemeClr val="accent5"/>
            </a:solidFill>
            <a:ln w="19050" cap="flat" cmpd="sng">
              <a:solidFill>
                <a:schemeClr val="bg1"/>
              </a:solidFill>
            </a:ln>
          </c:spPr>
          <c:invertIfNegative val="0"/>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report'!$C$79</c:f>
              <c:numCache>
                <c:formatCode>0%</c:formatCode>
                <c:ptCount val="1"/>
                <c:pt idx="0">
                  <c:v>0</c:v>
                </c:pt>
              </c:numCache>
            </c:numRef>
          </c:val>
          <c:extLst>
            <c:ext xmlns:c16="http://schemas.microsoft.com/office/drawing/2014/chart" uri="{C3380CC4-5D6E-409C-BE32-E72D297353CC}">
              <c16:uniqueId val="{00000000-8804-426A-A1C7-B6CAC561A454}"/>
            </c:ext>
          </c:extLst>
        </c:ser>
        <c:ser>
          <c:idx val="1"/>
          <c:order val="1"/>
          <c:tx>
            <c:strRef>
              <c:f>'Results report'!$B$80</c:f>
              <c:strCache>
                <c:ptCount val="1"/>
                <c:pt idx="0">
                  <c:v>Men</c:v>
                </c:pt>
              </c:strCache>
            </c:strRef>
          </c:tx>
          <c:spPr>
            <a:solidFill>
              <a:schemeClr val="accent6">
                <a:lumMod val="60000"/>
                <a:lumOff val="40000"/>
              </a:schemeClr>
            </a:solidFill>
            <a:ln w="19050" cap="flat" cmpd="sng">
              <a:solidFill>
                <a:schemeClr val="bg1"/>
              </a:solidFill>
            </a:ln>
          </c:spPr>
          <c:invertIfNegative val="0"/>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report'!$C$80</c:f>
              <c:numCache>
                <c:formatCode>0%</c:formatCode>
                <c:ptCount val="1"/>
                <c:pt idx="0">
                  <c:v>0</c:v>
                </c:pt>
              </c:numCache>
            </c:numRef>
          </c:val>
          <c:extLst>
            <c:ext xmlns:c16="http://schemas.microsoft.com/office/drawing/2014/chart" uri="{C3380CC4-5D6E-409C-BE32-E72D297353CC}">
              <c16:uniqueId val="{00000001-8804-426A-A1C7-B6CAC561A454}"/>
            </c:ext>
          </c:extLst>
        </c:ser>
        <c:ser>
          <c:idx val="2"/>
          <c:order val="2"/>
          <c:tx>
            <c:strRef>
              <c:f>'Results report'!$B$81</c:f>
              <c:strCache>
                <c:ptCount val="1"/>
                <c:pt idx="0">
                  <c:v>Non-binary people</c:v>
                </c:pt>
              </c:strCache>
            </c:strRef>
          </c:tx>
          <c:spPr>
            <a:solidFill>
              <a:schemeClr val="accent4">
                <a:lumMod val="60000"/>
                <a:lumOff val="40000"/>
              </a:schemeClr>
            </a:solidFill>
            <a:ln w="19050" cap="flat" cmpd="sng">
              <a:solidFill>
                <a:schemeClr val="bg1"/>
              </a:solidFill>
            </a:ln>
          </c:spPr>
          <c:invertIfNegative val="0"/>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report'!$C$81</c:f>
              <c:numCache>
                <c:formatCode>0%</c:formatCode>
                <c:ptCount val="1"/>
                <c:pt idx="0">
                  <c:v>0</c:v>
                </c:pt>
              </c:numCache>
            </c:numRef>
          </c:val>
          <c:extLst>
            <c:ext xmlns:c16="http://schemas.microsoft.com/office/drawing/2014/chart" uri="{C3380CC4-5D6E-409C-BE32-E72D297353CC}">
              <c16:uniqueId val="{00000002-8804-426A-A1C7-B6CAC561A454}"/>
            </c:ext>
          </c:extLst>
        </c:ser>
        <c:dLbls>
          <c:showLegendKey val="0"/>
          <c:showVal val="0"/>
          <c:showCatName val="0"/>
          <c:showSerName val="0"/>
          <c:showPercent val="0"/>
          <c:showBubbleSize val="0"/>
        </c:dLbls>
        <c:gapWidth val="150"/>
        <c:axId val="16501092"/>
        <c:axId val="24679474"/>
      </c:barChart>
      <c:catAx>
        <c:axId val="16501092"/>
        <c:scaling>
          <c:orientation val="minMax"/>
        </c:scaling>
        <c:delete val="1"/>
        <c:axPos val="b"/>
        <c:majorGridlines>
          <c:spPr>
            <a:ln>
              <a:noFill/>
            </a:ln>
          </c:spPr>
        </c:majorGridlines>
        <c:minorGridlines>
          <c:spPr>
            <a:ln>
              <a:noFill/>
            </a:ln>
          </c:spPr>
        </c:minorGridlines>
        <c:majorTickMark val="out"/>
        <c:minorTickMark val="none"/>
        <c:tickLblPos val="nextTo"/>
        <c:crossAx val="24679474"/>
        <c:crosses val="autoZero"/>
        <c:auto val="1"/>
        <c:lblAlgn val="ctr"/>
        <c:lblOffset val="100"/>
        <c:noMultiLvlLbl val="0"/>
      </c:catAx>
      <c:valAx>
        <c:axId val="24679474"/>
        <c:scaling>
          <c:orientation val="minMax"/>
        </c:scaling>
        <c:delete val="0"/>
        <c:axPos val="l"/>
        <c:majorGridlines>
          <c:spPr>
            <a:ln>
              <a:noFill/>
            </a:ln>
          </c:spPr>
        </c:majorGridlines>
        <c:minorGridlines>
          <c:spPr>
            <a:ln>
              <a:noFill/>
            </a:ln>
          </c:spPr>
        </c:minorGridlines>
        <c:numFmt formatCode="0%" sourceLinked="1"/>
        <c:majorTickMark val="out"/>
        <c:minorTickMark val="none"/>
        <c:tickLblPos val="nextTo"/>
        <c:spPr>
          <a:noFill/>
          <a:ln w="6350">
            <a:noFill/>
          </a:ln>
        </c:spPr>
        <c:txPr>
          <a:bodyPr/>
          <a:lstStyle/>
          <a:p>
            <a:pPr>
              <a:defRPr lang="en-US" sz="900" b="0" i="0" u="none" baseline="0">
                <a:solidFill>
                  <a:schemeClr val="tx1">
                    <a:lumMod val="65000"/>
                    <a:lumOff val="35000"/>
                  </a:schemeClr>
                </a:solidFill>
              </a:defRPr>
            </a:pPr>
            <a:endParaRPr lang="ca-ES"/>
          </a:p>
        </c:txPr>
        <c:crossAx val="16501092"/>
        <c:crosses val="autoZero"/>
        <c:crossBetween val="between"/>
      </c:valAx>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chemeClr val="tx1">
                    <a:lumMod val="65000"/>
                    <a:lumOff val="35000"/>
                  </a:schemeClr>
                </a:solidFill>
              </a:rPr>
              <a:t>Duration of the speeches by gender (%)</a:t>
            </a:r>
          </a:p>
        </c:rich>
      </c:tx>
      <c:layout>
        <c:manualLayout>
          <c:xMode val="edge"/>
          <c:yMode val="edge"/>
          <c:x val="0.20624999999999999"/>
          <c:y val="5.6750000000000002E-2"/>
        </c:manualLayout>
      </c:layout>
      <c:overlay val="0"/>
      <c:spPr>
        <a:noFill/>
        <a:ln w="6350">
          <a:noFill/>
        </a:ln>
      </c:spPr>
    </c:title>
    <c:autoTitleDeleted val="0"/>
    <c:plotArea>
      <c:layout>
        <c:manualLayout>
          <c:layoutTarget val="inner"/>
          <c:xMode val="edge"/>
          <c:yMode val="edge"/>
          <c:x val="0.35949999999999999"/>
          <c:y val="0.30075000000000002"/>
          <c:w val="0.28025"/>
          <c:h val="0.45524999999999999"/>
        </c:manualLayout>
      </c:layout>
      <c:pieChart>
        <c:varyColors val="1"/>
        <c:ser>
          <c:idx val="0"/>
          <c:order val="0"/>
          <c:dPt>
            <c:idx val="0"/>
            <c:bubble3D val="0"/>
            <c:spPr>
              <a:solidFill>
                <a:schemeClr val="accent5"/>
              </a:solidFill>
              <a:ln w="19050" cap="flat" cmpd="sng">
                <a:solidFill>
                  <a:schemeClr val="bg1"/>
                </a:solidFill>
              </a:ln>
            </c:spPr>
            <c:extLst>
              <c:ext xmlns:c16="http://schemas.microsoft.com/office/drawing/2014/chart" uri="{C3380CC4-5D6E-409C-BE32-E72D297353CC}">
                <c16:uniqueId val="{00000001-9E90-4E92-B2E1-ABDE534E156B}"/>
              </c:ext>
            </c:extLst>
          </c:dPt>
          <c:dPt>
            <c:idx val="1"/>
            <c:bubble3D val="0"/>
            <c:spPr>
              <a:solidFill>
                <a:schemeClr val="accent6">
                  <a:lumMod val="60000"/>
                  <a:lumOff val="40000"/>
                </a:schemeClr>
              </a:solidFill>
              <a:ln w="19050" cap="flat" cmpd="sng">
                <a:solidFill>
                  <a:schemeClr val="bg1"/>
                </a:solidFill>
              </a:ln>
            </c:spPr>
            <c:extLst>
              <c:ext xmlns:c16="http://schemas.microsoft.com/office/drawing/2014/chart" uri="{C3380CC4-5D6E-409C-BE32-E72D297353CC}">
                <c16:uniqueId val="{00000003-9E90-4E92-B2E1-ABDE534E156B}"/>
              </c:ext>
            </c:extLst>
          </c:dPt>
          <c:dPt>
            <c:idx val="2"/>
            <c:bubble3D val="0"/>
            <c:spPr>
              <a:solidFill>
                <a:schemeClr val="accent4">
                  <a:lumMod val="60000"/>
                  <a:lumOff val="40000"/>
                </a:schemeClr>
              </a:solidFill>
              <a:ln w="19050" cap="flat" cmpd="sng">
                <a:solidFill>
                  <a:schemeClr val="bg1"/>
                </a:solidFill>
              </a:ln>
            </c:spPr>
            <c:extLst>
              <c:ext xmlns:c16="http://schemas.microsoft.com/office/drawing/2014/chart" uri="{C3380CC4-5D6E-409C-BE32-E72D297353CC}">
                <c16:uniqueId val="{00000005-9E90-4E92-B2E1-ABDE534E156B}"/>
              </c:ext>
            </c:extLst>
          </c:dPt>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1"/>
            <c:showVal val="1"/>
            <c:showCatName val="1"/>
            <c:showSerName val="0"/>
            <c:showPercent val="0"/>
            <c:showBubbleSize val="0"/>
            <c:showLeaderLines val="1"/>
            <c:leaderLines>
              <c:spPr>
                <a:ln w="9525" cap="flat" cmpd="sng">
                  <a:solidFill>
                    <a:schemeClr val="tx1">
                      <a:lumMod val="35000"/>
                      <a:lumOff val="65000"/>
                    </a:schemeClr>
                  </a:solidFill>
                  <a:round/>
                </a:ln>
              </c:spPr>
            </c:leaderLines>
            <c:extLst>
              <c:ext xmlns:c15="http://schemas.microsoft.com/office/drawing/2012/chart" uri="{CE6537A1-D6FC-4f65-9D91-7224C49458BB}"/>
            </c:extLst>
          </c:dLbls>
          <c:cat>
            <c:strRef>
              <c:f>'Results report'!$B$89:$B$91</c:f>
              <c:strCache>
                <c:ptCount val="3"/>
                <c:pt idx="0">
                  <c:v>Women</c:v>
                </c:pt>
                <c:pt idx="1">
                  <c:v>Men</c:v>
                </c:pt>
                <c:pt idx="2">
                  <c:v>Non-binary people</c:v>
                </c:pt>
              </c:strCache>
            </c:strRef>
          </c:cat>
          <c:val>
            <c:numRef>
              <c:f>'Results report'!$C$89:$C$91</c:f>
              <c:numCache>
                <c:formatCode>0%</c:formatCode>
                <c:ptCount val="3"/>
                <c:pt idx="0">
                  <c:v>0</c:v>
                </c:pt>
                <c:pt idx="1">
                  <c:v>0</c:v>
                </c:pt>
                <c:pt idx="2">
                  <c:v>0</c:v>
                </c:pt>
              </c:numCache>
            </c:numRef>
          </c:val>
          <c:extLst>
            <c:ext xmlns:c16="http://schemas.microsoft.com/office/drawing/2014/chart" uri="{C3380CC4-5D6E-409C-BE32-E72D297353CC}">
              <c16:uniqueId val="{00000000-E868-489E-9BF5-2217D09F053C}"/>
            </c:ext>
          </c:extLst>
        </c:ser>
        <c:dLbls>
          <c:showLegendKey val="0"/>
          <c:showVal val="0"/>
          <c:showCatName val="0"/>
          <c:showSerName val="0"/>
          <c:showPercent val="0"/>
          <c:showBubbleSize val="0"/>
          <c:showLeaderLines val="1"/>
        </c:dLbls>
        <c:firstSliceAng val="0"/>
      </c:pieChart>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chemeClr val="tx1">
                    <a:lumMod val="65000"/>
                    <a:lumOff val="35000"/>
                  </a:schemeClr>
                </a:solidFill>
              </a:rPr>
              <a:t>Speakers with a managerial role by gender (%)</a:t>
            </a:r>
          </a:p>
        </c:rich>
      </c:tx>
      <c:layout>
        <c:manualLayout>
          <c:xMode val="edge"/>
          <c:yMode val="edge"/>
          <c:x val="0.11475"/>
          <c:y val="2.5000000000000001E-2"/>
        </c:manualLayout>
      </c:layout>
      <c:overlay val="0"/>
      <c:spPr>
        <a:noFill/>
        <a:ln w="6350">
          <a:noFill/>
        </a:ln>
      </c:spPr>
    </c:title>
    <c:autoTitleDeleted val="0"/>
    <c:plotArea>
      <c:layout>
        <c:manualLayout>
          <c:layoutTarget val="inner"/>
          <c:xMode val="edge"/>
          <c:yMode val="edge"/>
          <c:x val="0.1075"/>
          <c:y val="0.17249999999999999"/>
          <c:w val="0.85875000000000001"/>
          <c:h val="0.67025000000000001"/>
        </c:manualLayout>
      </c:layout>
      <c:barChart>
        <c:barDir val="col"/>
        <c:grouping val="clustered"/>
        <c:varyColors val="0"/>
        <c:ser>
          <c:idx val="0"/>
          <c:order val="0"/>
          <c:tx>
            <c:strRef>
              <c:f>'Results report'!$B$84</c:f>
              <c:strCache>
                <c:ptCount val="1"/>
                <c:pt idx="0">
                  <c:v>Women</c:v>
                </c:pt>
              </c:strCache>
            </c:strRef>
          </c:tx>
          <c:spPr>
            <a:solidFill>
              <a:schemeClr val="accent1"/>
            </a:solidFill>
            <a:ln w="19050" cap="flat" cmpd="sng">
              <a:solidFill>
                <a:schemeClr val="bg1"/>
              </a:solidFill>
            </a:ln>
          </c:spPr>
          <c:invertIfNegative val="0"/>
          <c:dPt>
            <c:idx val="0"/>
            <c:invertIfNegative val="0"/>
            <c:bubble3D val="0"/>
            <c:spPr>
              <a:solidFill>
                <a:schemeClr val="accent5"/>
              </a:solidFill>
              <a:ln w="19050" cap="flat" cmpd="sng">
                <a:solidFill>
                  <a:schemeClr val="bg1"/>
                </a:solidFill>
              </a:ln>
            </c:spPr>
            <c:extLst>
              <c:ext xmlns:c16="http://schemas.microsoft.com/office/drawing/2014/chart" uri="{C3380CC4-5D6E-409C-BE32-E72D297353CC}">
                <c16:uniqueId val="{00000001-E72F-4C07-B33E-DB107A3E3E19}"/>
              </c:ext>
            </c:extLst>
          </c:dPt>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report'!$C$84</c:f>
              <c:numCache>
                <c:formatCode>0%</c:formatCode>
                <c:ptCount val="1"/>
                <c:pt idx="0">
                  <c:v>0</c:v>
                </c:pt>
              </c:numCache>
            </c:numRef>
          </c:val>
          <c:extLst>
            <c:ext xmlns:c16="http://schemas.microsoft.com/office/drawing/2014/chart" uri="{C3380CC4-5D6E-409C-BE32-E72D297353CC}">
              <c16:uniqueId val="{00000000-99AB-4BA3-9FCE-A82D82B23671}"/>
            </c:ext>
          </c:extLst>
        </c:ser>
        <c:ser>
          <c:idx val="1"/>
          <c:order val="1"/>
          <c:tx>
            <c:strRef>
              <c:f>'Results report'!$B$85</c:f>
              <c:strCache>
                <c:ptCount val="1"/>
                <c:pt idx="0">
                  <c:v>Men</c:v>
                </c:pt>
              </c:strCache>
            </c:strRef>
          </c:tx>
          <c:spPr>
            <a:solidFill>
              <a:schemeClr val="accent4">
                <a:lumMod val="40000"/>
                <a:lumOff val="60000"/>
              </a:schemeClr>
            </a:solidFill>
            <a:ln w="19050" cap="flat" cmpd="sng">
              <a:solidFill>
                <a:schemeClr val="bg1"/>
              </a:solidFill>
            </a:ln>
          </c:spPr>
          <c:invertIfNegative val="0"/>
          <c:dPt>
            <c:idx val="0"/>
            <c:invertIfNegative val="0"/>
            <c:bubble3D val="0"/>
            <c:spPr>
              <a:solidFill>
                <a:schemeClr val="accent6">
                  <a:lumMod val="60000"/>
                  <a:lumOff val="40000"/>
                </a:schemeClr>
              </a:solidFill>
              <a:ln w="19050" cap="flat" cmpd="sng">
                <a:solidFill>
                  <a:schemeClr val="bg1"/>
                </a:solidFill>
              </a:ln>
            </c:spPr>
            <c:extLst>
              <c:ext xmlns:c16="http://schemas.microsoft.com/office/drawing/2014/chart" uri="{C3380CC4-5D6E-409C-BE32-E72D297353CC}">
                <c16:uniqueId val="{00000003-E72F-4C07-B33E-DB107A3E3E19}"/>
              </c:ext>
            </c:extLst>
          </c:dPt>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report'!$C$85</c:f>
              <c:numCache>
                <c:formatCode>0%</c:formatCode>
                <c:ptCount val="1"/>
                <c:pt idx="0">
                  <c:v>0</c:v>
                </c:pt>
              </c:numCache>
            </c:numRef>
          </c:val>
          <c:extLst>
            <c:ext xmlns:c16="http://schemas.microsoft.com/office/drawing/2014/chart" uri="{C3380CC4-5D6E-409C-BE32-E72D297353CC}">
              <c16:uniqueId val="{00000001-99AB-4BA3-9FCE-A82D82B23671}"/>
            </c:ext>
          </c:extLst>
        </c:ser>
        <c:ser>
          <c:idx val="2"/>
          <c:order val="2"/>
          <c:tx>
            <c:strRef>
              <c:f>'Results report'!$B$86</c:f>
              <c:strCache>
                <c:ptCount val="1"/>
                <c:pt idx="0">
                  <c:v>Non-binary people</c:v>
                </c:pt>
              </c:strCache>
            </c:strRef>
          </c:tx>
          <c:spPr>
            <a:solidFill>
              <a:schemeClr val="accent4">
                <a:lumMod val="60000"/>
                <a:lumOff val="40000"/>
              </a:schemeClr>
            </a:solidFill>
            <a:ln w="19050" cap="flat" cmpd="sng">
              <a:solidFill>
                <a:schemeClr val="bg1"/>
              </a:solidFill>
            </a:ln>
          </c:spPr>
          <c:invertIfNegative val="0"/>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report'!$C$86</c:f>
              <c:numCache>
                <c:formatCode>0%</c:formatCode>
                <c:ptCount val="1"/>
                <c:pt idx="0">
                  <c:v>0</c:v>
                </c:pt>
              </c:numCache>
            </c:numRef>
          </c:val>
          <c:extLst>
            <c:ext xmlns:c16="http://schemas.microsoft.com/office/drawing/2014/chart" uri="{C3380CC4-5D6E-409C-BE32-E72D297353CC}">
              <c16:uniqueId val="{00000002-99AB-4BA3-9FCE-A82D82B23671}"/>
            </c:ext>
          </c:extLst>
        </c:ser>
        <c:dLbls>
          <c:showLegendKey val="0"/>
          <c:showVal val="0"/>
          <c:showCatName val="0"/>
          <c:showSerName val="0"/>
          <c:showPercent val="0"/>
          <c:showBubbleSize val="0"/>
        </c:dLbls>
        <c:gapWidth val="150"/>
        <c:axId val="14275409"/>
        <c:axId val="4337682"/>
      </c:barChart>
      <c:catAx>
        <c:axId val="14275409"/>
        <c:scaling>
          <c:orientation val="minMax"/>
        </c:scaling>
        <c:delete val="1"/>
        <c:axPos val="b"/>
        <c:majorGridlines>
          <c:spPr>
            <a:ln>
              <a:noFill/>
            </a:ln>
          </c:spPr>
        </c:majorGridlines>
        <c:minorGridlines>
          <c:spPr>
            <a:ln>
              <a:noFill/>
            </a:ln>
          </c:spPr>
        </c:minorGridlines>
        <c:majorTickMark val="out"/>
        <c:minorTickMark val="none"/>
        <c:tickLblPos val="nextTo"/>
        <c:crossAx val="4337682"/>
        <c:crosses val="autoZero"/>
        <c:auto val="1"/>
        <c:lblAlgn val="ctr"/>
        <c:lblOffset val="100"/>
        <c:noMultiLvlLbl val="0"/>
      </c:catAx>
      <c:valAx>
        <c:axId val="4337682"/>
        <c:scaling>
          <c:orientation val="minMax"/>
        </c:scaling>
        <c:delete val="0"/>
        <c:axPos val="l"/>
        <c:majorGridlines>
          <c:spPr>
            <a:ln>
              <a:noFill/>
            </a:ln>
          </c:spPr>
        </c:majorGridlines>
        <c:minorGridlines>
          <c:spPr>
            <a:ln>
              <a:noFill/>
            </a:ln>
          </c:spPr>
        </c:minorGridlines>
        <c:numFmt formatCode="0%" sourceLinked="1"/>
        <c:majorTickMark val="out"/>
        <c:minorTickMark val="none"/>
        <c:tickLblPos val="nextTo"/>
        <c:spPr>
          <a:noFill/>
          <a:ln w="6350">
            <a:noFill/>
          </a:ln>
        </c:spPr>
        <c:txPr>
          <a:bodyPr/>
          <a:lstStyle/>
          <a:p>
            <a:pPr>
              <a:defRPr lang="en-US" sz="900" b="0" i="0" u="none" baseline="0">
                <a:solidFill>
                  <a:schemeClr val="tx1">
                    <a:lumMod val="65000"/>
                    <a:lumOff val="35000"/>
                  </a:schemeClr>
                </a:solidFill>
              </a:defRPr>
            </a:pPr>
            <a:endParaRPr lang="ca-ES"/>
          </a:p>
        </c:txPr>
        <c:crossAx val="14275409"/>
        <c:crosses val="autoZero"/>
        <c:crossBetween val="between"/>
      </c:valAx>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chemeClr val="tx1">
                    <a:lumMod val="65000"/>
                    <a:lumOff val="35000"/>
                  </a:schemeClr>
                </a:solidFill>
              </a:rPr>
              <a:t>People working at the event according to provenance (%)</a:t>
            </a:r>
          </a:p>
        </c:rich>
      </c:tx>
      <c:layout>
        <c:manualLayout>
          <c:xMode val="edge"/>
          <c:yMode val="edge"/>
          <c:x val="1.7000000000000001E-2"/>
          <c:y val="3.7499999999999999E-2"/>
        </c:manualLayout>
      </c:layout>
      <c:overlay val="0"/>
      <c:spPr>
        <a:noFill/>
        <a:ln w="6350">
          <a:noFill/>
        </a:ln>
      </c:spPr>
    </c:title>
    <c:autoTitleDeleted val="0"/>
    <c:plotArea>
      <c:layout/>
      <c:barChart>
        <c:barDir val="col"/>
        <c:grouping val="clustered"/>
        <c:varyColors val="0"/>
        <c:ser>
          <c:idx val="0"/>
          <c:order val="0"/>
          <c:tx>
            <c:strRef>
              <c:f>'Results report'!$B$96</c:f>
              <c:strCache>
                <c:ptCount val="1"/>
                <c:pt idx="0">
                  <c:v>Catalan and Spanish</c:v>
                </c:pt>
              </c:strCache>
            </c:strRef>
          </c:tx>
          <c:spPr>
            <a:solidFill>
              <a:schemeClr val="accent1"/>
            </a:solidFill>
            <a:ln w="19050" cap="flat" cmpd="sng">
              <a:solidFill>
                <a:schemeClr val="bg1"/>
              </a:solidFill>
            </a:ln>
          </c:spPr>
          <c:invertIfNegative val="0"/>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report'!$C$96</c:f>
              <c:numCache>
                <c:formatCode>0%</c:formatCode>
                <c:ptCount val="1"/>
                <c:pt idx="0">
                  <c:v>0</c:v>
                </c:pt>
              </c:numCache>
            </c:numRef>
          </c:val>
          <c:extLst>
            <c:ext xmlns:c16="http://schemas.microsoft.com/office/drawing/2014/chart" uri="{C3380CC4-5D6E-409C-BE32-E72D297353CC}">
              <c16:uniqueId val="{00000000-CA07-4807-9E1A-C9B9493DFDBB}"/>
            </c:ext>
          </c:extLst>
        </c:ser>
        <c:ser>
          <c:idx val="1"/>
          <c:order val="1"/>
          <c:tx>
            <c:strRef>
              <c:f>'Results report'!$B$97</c:f>
              <c:strCache>
                <c:ptCount val="1"/>
                <c:pt idx="0">
                  <c:v>EU member states</c:v>
                </c:pt>
              </c:strCache>
            </c:strRef>
          </c:tx>
          <c:spPr>
            <a:solidFill>
              <a:schemeClr val="accent2"/>
            </a:solidFill>
            <a:ln w="19050" cap="flat" cmpd="sng">
              <a:solidFill>
                <a:schemeClr val="bg1"/>
              </a:solidFill>
            </a:ln>
          </c:spPr>
          <c:invertIfNegative val="0"/>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report'!$C$97</c:f>
              <c:numCache>
                <c:formatCode>0%</c:formatCode>
                <c:ptCount val="1"/>
                <c:pt idx="0">
                  <c:v>0</c:v>
                </c:pt>
              </c:numCache>
            </c:numRef>
          </c:val>
          <c:extLst>
            <c:ext xmlns:c16="http://schemas.microsoft.com/office/drawing/2014/chart" uri="{C3380CC4-5D6E-409C-BE32-E72D297353CC}">
              <c16:uniqueId val="{00000001-CA07-4807-9E1A-C9B9493DFDBB}"/>
            </c:ext>
          </c:extLst>
        </c:ser>
        <c:ser>
          <c:idx val="2"/>
          <c:order val="2"/>
          <c:tx>
            <c:strRef>
              <c:f>'Results report'!$B$98</c:f>
              <c:strCache>
                <c:ptCount val="1"/>
                <c:pt idx="0">
                  <c:v>Non-EU member states</c:v>
                </c:pt>
              </c:strCache>
            </c:strRef>
          </c:tx>
          <c:spPr>
            <a:solidFill>
              <a:schemeClr val="accent3"/>
            </a:solidFill>
            <a:ln w="19050" cap="flat" cmpd="sng">
              <a:solidFill>
                <a:schemeClr val="bg1"/>
              </a:solidFill>
            </a:ln>
          </c:spPr>
          <c:invertIfNegative val="0"/>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report'!$C$98</c:f>
              <c:numCache>
                <c:formatCode>0%</c:formatCode>
                <c:ptCount val="1"/>
                <c:pt idx="0">
                  <c:v>0</c:v>
                </c:pt>
              </c:numCache>
            </c:numRef>
          </c:val>
          <c:extLst>
            <c:ext xmlns:c16="http://schemas.microsoft.com/office/drawing/2014/chart" uri="{C3380CC4-5D6E-409C-BE32-E72D297353CC}">
              <c16:uniqueId val="{00000000-E5BC-49B2-B6C3-599EDAEA413B}"/>
            </c:ext>
          </c:extLst>
        </c:ser>
        <c:dLbls>
          <c:showLegendKey val="0"/>
          <c:showVal val="0"/>
          <c:showCatName val="0"/>
          <c:showSerName val="0"/>
          <c:showPercent val="0"/>
          <c:showBubbleSize val="0"/>
        </c:dLbls>
        <c:gapWidth val="150"/>
        <c:axId val="4486103"/>
        <c:axId val="32285289"/>
      </c:barChart>
      <c:catAx>
        <c:axId val="4486103"/>
        <c:scaling>
          <c:orientation val="minMax"/>
        </c:scaling>
        <c:delete val="1"/>
        <c:axPos val="b"/>
        <c:majorGridlines>
          <c:spPr>
            <a:ln>
              <a:noFill/>
            </a:ln>
          </c:spPr>
        </c:majorGridlines>
        <c:minorGridlines>
          <c:spPr>
            <a:ln>
              <a:noFill/>
            </a:ln>
          </c:spPr>
        </c:minorGridlines>
        <c:majorTickMark val="out"/>
        <c:minorTickMark val="none"/>
        <c:tickLblPos val="nextTo"/>
        <c:crossAx val="32285289"/>
        <c:crosses val="autoZero"/>
        <c:auto val="1"/>
        <c:lblAlgn val="ctr"/>
        <c:lblOffset val="100"/>
        <c:noMultiLvlLbl val="0"/>
      </c:catAx>
      <c:valAx>
        <c:axId val="32285289"/>
        <c:scaling>
          <c:orientation val="minMax"/>
        </c:scaling>
        <c:delete val="0"/>
        <c:axPos val="l"/>
        <c:majorGridlines>
          <c:spPr>
            <a:ln>
              <a:noFill/>
            </a:ln>
          </c:spPr>
        </c:majorGridlines>
        <c:minorGridlines>
          <c:spPr>
            <a:ln>
              <a:noFill/>
            </a:ln>
          </c:spPr>
        </c:minorGridlines>
        <c:numFmt formatCode="0%" sourceLinked="1"/>
        <c:majorTickMark val="out"/>
        <c:minorTickMark val="none"/>
        <c:tickLblPos val="nextTo"/>
        <c:spPr>
          <a:noFill/>
          <a:ln w="6350">
            <a:noFill/>
          </a:ln>
        </c:spPr>
        <c:txPr>
          <a:bodyPr/>
          <a:lstStyle/>
          <a:p>
            <a:pPr>
              <a:defRPr lang="en-US" sz="900" b="0" i="0" u="none" baseline="0">
                <a:solidFill>
                  <a:schemeClr val="tx1">
                    <a:lumMod val="65000"/>
                    <a:lumOff val="35000"/>
                  </a:schemeClr>
                </a:solidFill>
              </a:defRPr>
            </a:pPr>
            <a:endParaRPr lang="ca-ES"/>
          </a:p>
        </c:txPr>
        <c:crossAx val="4486103"/>
        <c:crosses val="autoZero"/>
        <c:crossBetween val="between"/>
      </c:valAx>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chemeClr val="tx1">
                    <a:lumMod val="65000"/>
                    <a:lumOff val="35000"/>
                  </a:schemeClr>
                </a:solidFill>
              </a:rPr>
              <a:t>Speakers according to origin (%)</a:t>
            </a:r>
          </a:p>
        </c:rich>
      </c:tx>
      <c:layout>
        <c:manualLayout>
          <c:xMode val="edge"/>
          <c:yMode val="edge"/>
          <c:x val="0.1295"/>
          <c:y val="4.1000000000000002E-2"/>
        </c:manualLayout>
      </c:layout>
      <c:overlay val="0"/>
      <c:spPr>
        <a:noFill/>
        <a:ln w="6350">
          <a:noFill/>
        </a:ln>
      </c:spPr>
    </c:title>
    <c:autoTitleDeleted val="0"/>
    <c:plotArea>
      <c:layout/>
      <c:barChart>
        <c:barDir val="col"/>
        <c:grouping val="clustered"/>
        <c:varyColors val="0"/>
        <c:ser>
          <c:idx val="0"/>
          <c:order val="0"/>
          <c:tx>
            <c:strRef>
              <c:f>'Results report'!$B$102</c:f>
              <c:strCache>
                <c:ptCount val="1"/>
                <c:pt idx="0">
                  <c:v>Catalan and Spanish</c:v>
                </c:pt>
              </c:strCache>
            </c:strRef>
          </c:tx>
          <c:spPr>
            <a:solidFill>
              <a:schemeClr val="accent1"/>
            </a:solidFill>
            <a:ln w="19050" cap="flat" cmpd="sng">
              <a:solidFill>
                <a:schemeClr val="bg1"/>
              </a:solidFill>
            </a:ln>
          </c:spPr>
          <c:invertIfNegative val="0"/>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report'!$C$102</c:f>
              <c:numCache>
                <c:formatCode>0%</c:formatCode>
                <c:ptCount val="1"/>
                <c:pt idx="0">
                  <c:v>0</c:v>
                </c:pt>
              </c:numCache>
            </c:numRef>
          </c:val>
          <c:extLst>
            <c:ext xmlns:c16="http://schemas.microsoft.com/office/drawing/2014/chart" uri="{C3380CC4-5D6E-409C-BE32-E72D297353CC}">
              <c16:uniqueId val="{00000000-FF3B-4F04-B458-39CC89CEE3E6}"/>
            </c:ext>
          </c:extLst>
        </c:ser>
        <c:ser>
          <c:idx val="1"/>
          <c:order val="1"/>
          <c:tx>
            <c:strRef>
              <c:f>'Results report'!$B$103</c:f>
              <c:strCache>
                <c:ptCount val="1"/>
                <c:pt idx="0">
                  <c:v>EU member states</c:v>
                </c:pt>
              </c:strCache>
            </c:strRef>
          </c:tx>
          <c:spPr>
            <a:solidFill>
              <a:schemeClr val="accent2"/>
            </a:solidFill>
            <a:ln w="19050" cap="flat" cmpd="sng">
              <a:solidFill>
                <a:schemeClr val="bg1"/>
              </a:solidFill>
            </a:ln>
          </c:spPr>
          <c:invertIfNegative val="0"/>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report'!$C$103</c:f>
              <c:numCache>
                <c:formatCode>0%</c:formatCode>
                <c:ptCount val="1"/>
                <c:pt idx="0">
                  <c:v>0</c:v>
                </c:pt>
              </c:numCache>
            </c:numRef>
          </c:val>
          <c:extLst>
            <c:ext xmlns:c16="http://schemas.microsoft.com/office/drawing/2014/chart" uri="{C3380CC4-5D6E-409C-BE32-E72D297353CC}">
              <c16:uniqueId val="{00000001-FF3B-4F04-B458-39CC89CEE3E6}"/>
            </c:ext>
          </c:extLst>
        </c:ser>
        <c:ser>
          <c:idx val="2"/>
          <c:order val="2"/>
          <c:tx>
            <c:strRef>
              <c:f>'Results report'!$B$104</c:f>
              <c:strCache>
                <c:ptCount val="1"/>
                <c:pt idx="0">
                  <c:v>Non-EU member states</c:v>
                </c:pt>
              </c:strCache>
            </c:strRef>
          </c:tx>
          <c:spPr>
            <a:solidFill>
              <a:schemeClr val="accent3"/>
            </a:solidFill>
            <a:ln w="19050" cap="flat" cmpd="sng">
              <a:solidFill>
                <a:schemeClr val="bg1"/>
              </a:solidFill>
            </a:ln>
          </c:spPr>
          <c:invertIfNegative val="0"/>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report'!$C$104</c:f>
              <c:numCache>
                <c:formatCode>0%</c:formatCode>
                <c:ptCount val="1"/>
                <c:pt idx="0">
                  <c:v>0</c:v>
                </c:pt>
              </c:numCache>
            </c:numRef>
          </c:val>
          <c:extLst>
            <c:ext xmlns:c16="http://schemas.microsoft.com/office/drawing/2014/chart" uri="{C3380CC4-5D6E-409C-BE32-E72D297353CC}">
              <c16:uniqueId val="{00000000-FEA8-427D-9AF1-8812B9C2BD9D}"/>
            </c:ext>
          </c:extLst>
        </c:ser>
        <c:dLbls>
          <c:showLegendKey val="0"/>
          <c:showVal val="0"/>
          <c:showCatName val="0"/>
          <c:showSerName val="0"/>
          <c:showPercent val="0"/>
          <c:showBubbleSize val="0"/>
        </c:dLbls>
        <c:gapWidth val="150"/>
        <c:axId val="31963358"/>
        <c:axId val="15126992"/>
      </c:barChart>
      <c:catAx>
        <c:axId val="31963358"/>
        <c:scaling>
          <c:orientation val="minMax"/>
        </c:scaling>
        <c:delete val="1"/>
        <c:axPos val="b"/>
        <c:majorGridlines>
          <c:spPr>
            <a:ln>
              <a:noFill/>
            </a:ln>
          </c:spPr>
        </c:majorGridlines>
        <c:minorGridlines>
          <c:spPr>
            <a:ln>
              <a:noFill/>
            </a:ln>
          </c:spPr>
        </c:minorGridlines>
        <c:majorTickMark val="out"/>
        <c:minorTickMark val="none"/>
        <c:tickLblPos val="nextTo"/>
        <c:crossAx val="15126992"/>
        <c:crosses val="autoZero"/>
        <c:auto val="1"/>
        <c:lblAlgn val="ctr"/>
        <c:lblOffset val="100"/>
        <c:noMultiLvlLbl val="0"/>
      </c:catAx>
      <c:valAx>
        <c:axId val="15126992"/>
        <c:scaling>
          <c:orientation val="minMax"/>
        </c:scaling>
        <c:delete val="0"/>
        <c:axPos val="l"/>
        <c:majorGridlines>
          <c:spPr>
            <a:ln>
              <a:noFill/>
            </a:ln>
          </c:spPr>
        </c:majorGridlines>
        <c:minorGridlines>
          <c:spPr>
            <a:ln>
              <a:noFill/>
            </a:ln>
          </c:spPr>
        </c:minorGridlines>
        <c:numFmt formatCode="0%" sourceLinked="1"/>
        <c:majorTickMark val="out"/>
        <c:minorTickMark val="none"/>
        <c:tickLblPos val="nextTo"/>
        <c:spPr>
          <a:noFill/>
          <a:ln w="6350">
            <a:noFill/>
          </a:ln>
        </c:spPr>
        <c:txPr>
          <a:bodyPr/>
          <a:lstStyle/>
          <a:p>
            <a:pPr>
              <a:defRPr lang="en-US" sz="900" b="0" i="0" u="none" baseline="0">
                <a:solidFill>
                  <a:schemeClr val="tx1">
                    <a:lumMod val="65000"/>
                    <a:lumOff val="35000"/>
                  </a:schemeClr>
                </a:solidFill>
              </a:defRPr>
            </a:pPr>
            <a:endParaRPr lang="ca-ES"/>
          </a:p>
        </c:txPr>
        <c:crossAx val="31963358"/>
        <c:crosses val="autoZero"/>
        <c:crossBetween val="between"/>
      </c:valAx>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rgbClr val="000000">
                    <a:lumMod val="65000"/>
                    <a:lumOff val="35000"/>
                  </a:srgbClr>
                </a:solidFill>
                <a:latin typeface="+mn-lt"/>
                <a:ea typeface="+mn-ea"/>
                <a:cs typeface="+mn-cs"/>
              </a:rPr>
              <a:t>Employees with functional diversity who worked at the event (%)</a:t>
            </a:r>
          </a:p>
        </c:rich>
      </c:tx>
      <c:overlay val="0"/>
      <c:spPr>
        <a:noFill/>
        <a:ln w="6350">
          <a:noFill/>
        </a:ln>
      </c:spPr>
    </c:title>
    <c:autoTitleDeleted val="0"/>
    <c:plotArea>
      <c:layout>
        <c:manualLayout>
          <c:layoutTarget val="inner"/>
          <c:xMode val="edge"/>
          <c:yMode val="edge"/>
          <c:x val="0.33100000000000002"/>
          <c:y val="0.20924999999999999"/>
          <c:w val="0.28175"/>
          <c:h val="0.56200000000000006"/>
        </c:manualLayout>
      </c:layout>
      <c:pieChart>
        <c:varyColors val="1"/>
        <c:ser>
          <c:idx val="0"/>
          <c:order val="0"/>
          <c:dPt>
            <c:idx val="0"/>
            <c:bubble3D val="0"/>
            <c:spPr>
              <a:solidFill>
                <a:schemeClr val="accent1"/>
              </a:solidFill>
              <a:ln w="19050" cap="flat" cmpd="sng">
                <a:solidFill>
                  <a:schemeClr val="bg1"/>
                </a:solidFill>
              </a:ln>
            </c:spPr>
            <c:extLst>
              <c:ext xmlns:c16="http://schemas.microsoft.com/office/drawing/2014/chart" uri="{C3380CC4-5D6E-409C-BE32-E72D297353CC}">
                <c16:uniqueId val="{00000001-0337-4A96-A517-61A2035FA79F}"/>
              </c:ext>
            </c:extLst>
          </c:dPt>
          <c:dPt>
            <c:idx val="1"/>
            <c:bubble3D val="0"/>
            <c:spPr>
              <a:solidFill>
                <a:schemeClr val="accent2"/>
              </a:solidFill>
              <a:ln w="19050" cap="flat" cmpd="sng">
                <a:solidFill>
                  <a:schemeClr val="bg1"/>
                </a:solidFill>
              </a:ln>
            </c:spPr>
            <c:extLst>
              <c:ext xmlns:c16="http://schemas.microsoft.com/office/drawing/2014/chart" uri="{C3380CC4-5D6E-409C-BE32-E72D297353CC}">
                <c16:uniqueId val="{00000003-0337-4A96-A517-61A2035FA79F}"/>
              </c:ext>
            </c:extLst>
          </c:dPt>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1"/>
            <c:showVal val="1"/>
            <c:showCatName val="1"/>
            <c:showSerName val="0"/>
            <c:showPercent val="0"/>
            <c:showBubbleSize val="0"/>
            <c:showLeaderLines val="1"/>
            <c:leaderLines>
              <c:spPr>
                <a:ln w="9525" cap="flat" cmpd="sng">
                  <a:solidFill>
                    <a:schemeClr val="tx1">
                      <a:lumMod val="35000"/>
                      <a:lumOff val="65000"/>
                    </a:schemeClr>
                  </a:solidFill>
                  <a:round/>
                </a:ln>
              </c:spPr>
            </c:leaderLines>
            <c:extLst>
              <c:ext xmlns:c15="http://schemas.microsoft.com/office/drawing/2012/chart" uri="{CE6537A1-D6FC-4f65-9D91-7224C49458BB}"/>
            </c:extLst>
          </c:dLbls>
          <c:cat>
            <c:strRef>
              <c:f>'Results report'!$B$109:$B$110</c:f>
              <c:strCache>
                <c:ptCount val="2"/>
                <c:pt idx="0">
                  <c:v>With functional diversity</c:v>
                </c:pt>
                <c:pt idx="1">
                  <c:v>Without functional diversity</c:v>
                </c:pt>
              </c:strCache>
            </c:strRef>
          </c:cat>
          <c:val>
            <c:numRef>
              <c:f>'Results report'!$C$109:$C$110</c:f>
              <c:numCache>
                <c:formatCode>0%</c:formatCode>
                <c:ptCount val="2"/>
                <c:pt idx="0">
                  <c:v>0</c:v>
                </c:pt>
                <c:pt idx="1">
                  <c:v>0</c:v>
                </c:pt>
              </c:numCache>
            </c:numRef>
          </c:val>
          <c:extLst>
            <c:ext xmlns:c16="http://schemas.microsoft.com/office/drawing/2014/chart" uri="{C3380CC4-5D6E-409C-BE32-E72D297353CC}">
              <c16:uniqueId val="{00000000-01E3-40D4-A10C-000E3BAD1F91}"/>
            </c:ext>
          </c:extLst>
        </c:ser>
        <c:dLbls>
          <c:showLegendKey val="0"/>
          <c:showVal val="0"/>
          <c:showCatName val="0"/>
          <c:showSerName val="0"/>
          <c:showPercent val="0"/>
          <c:showBubbleSize val="0"/>
          <c:showLeaderLines val="1"/>
        </c:dLbls>
        <c:firstSliceAng val="0"/>
      </c:pieChart>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rgbClr val="000000">
                    <a:lumMod val="65000"/>
                    <a:lumOff val="35000"/>
                  </a:srgbClr>
                </a:solidFill>
                <a:latin typeface="+mn-lt"/>
                <a:ea typeface="+mn-ea"/>
                <a:cs typeface="+mn-cs"/>
              </a:rPr>
              <a:t>Speakers with functional diversity (%)</a:t>
            </a:r>
          </a:p>
        </c:rich>
      </c:tx>
      <c:overlay val="0"/>
      <c:spPr>
        <a:noFill/>
        <a:ln w="6350">
          <a:noFill/>
        </a:ln>
      </c:spPr>
    </c:title>
    <c:autoTitleDeleted val="0"/>
    <c:plotArea>
      <c:layout>
        <c:manualLayout>
          <c:layoutTarget val="inner"/>
          <c:xMode val="edge"/>
          <c:yMode val="edge"/>
          <c:x val="0.35749999999999998"/>
          <c:y val="0.15525"/>
          <c:w val="0.317"/>
          <c:h val="0.62475000000000003"/>
        </c:manualLayout>
      </c:layout>
      <c:pieChart>
        <c:varyColors val="1"/>
        <c:ser>
          <c:idx val="0"/>
          <c:order val="0"/>
          <c:dPt>
            <c:idx val="0"/>
            <c:bubble3D val="0"/>
            <c:spPr>
              <a:solidFill>
                <a:schemeClr val="accent1"/>
              </a:solidFill>
              <a:ln w="19050" cap="flat" cmpd="sng">
                <a:solidFill>
                  <a:schemeClr val="bg1"/>
                </a:solidFill>
              </a:ln>
            </c:spPr>
            <c:extLst>
              <c:ext xmlns:c16="http://schemas.microsoft.com/office/drawing/2014/chart" uri="{C3380CC4-5D6E-409C-BE32-E72D297353CC}">
                <c16:uniqueId val="{00000001-1CCA-461D-8A2F-67C5F30E94B4}"/>
              </c:ext>
            </c:extLst>
          </c:dPt>
          <c:dPt>
            <c:idx val="1"/>
            <c:bubble3D val="0"/>
            <c:spPr>
              <a:solidFill>
                <a:schemeClr val="accent2"/>
              </a:solidFill>
              <a:ln w="19050" cap="flat" cmpd="sng">
                <a:solidFill>
                  <a:schemeClr val="bg1"/>
                </a:solidFill>
              </a:ln>
            </c:spPr>
            <c:extLst>
              <c:ext xmlns:c16="http://schemas.microsoft.com/office/drawing/2014/chart" uri="{C3380CC4-5D6E-409C-BE32-E72D297353CC}">
                <c16:uniqueId val="{00000003-1CCA-461D-8A2F-67C5F30E94B4}"/>
              </c:ext>
            </c:extLst>
          </c:dPt>
          <c:dLbls>
            <c:dLbl>
              <c:idx val="1"/>
              <c:layout>
                <c:manualLayout>
                  <c:x val="0.27050000000000002"/>
                  <c:y val="0.23425000000000001"/>
                </c:manualLayout>
              </c:layout>
              <c:dLblPos val="bestFit"/>
              <c:showLegendKey val="1"/>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CCA-461D-8A2F-67C5F30E94B4}"/>
                </c:ext>
              </c:extLst>
            </c:dLbl>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1"/>
            <c:showVal val="0"/>
            <c:showCatName val="1"/>
            <c:showSerName val="0"/>
            <c:showPercent val="1"/>
            <c:showBubbleSize val="0"/>
            <c:showLeaderLines val="1"/>
            <c:leaderLines>
              <c:spPr>
                <a:ln w="9525" cap="flat" cmpd="sng">
                  <a:solidFill>
                    <a:schemeClr val="tx1">
                      <a:lumMod val="35000"/>
                      <a:lumOff val="65000"/>
                    </a:schemeClr>
                  </a:solidFill>
                  <a:round/>
                </a:ln>
              </c:spPr>
            </c:leaderLines>
            <c:extLst>
              <c:ext xmlns:c15="http://schemas.microsoft.com/office/drawing/2012/chart" uri="{CE6537A1-D6FC-4f65-9D91-7224C49458BB}"/>
            </c:extLst>
          </c:dLbls>
          <c:cat>
            <c:strRef>
              <c:f>'Results report'!$B$116:$B$117</c:f>
              <c:strCache>
                <c:ptCount val="2"/>
                <c:pt idx="0">
                  <c:v>With functional diversity</c:v>
                </c:pt>
                <c:pt idx="1">
                  <c:v>Without functional diversity</c:v>
                </c:pt>
              </c:strCache>
            </c:strRef>
          </c:cat>
          <c:val>
            <c:numRef>
              <c:f>'Results report'!$C$116:$C$117</c:f>
              <c:numCache>
                <c:formatCode>0%</c:formatCode>
                <c:ptCount val="2"/>
                <c:pt idx="0">
                  <c:v>0</c:v>
                </c:pt>
                <c:pt idx="1">
                  <c:v>0</c:v>
                </c:pt>
              </c:numCache>
            </c:numRef>
          </c:val>
          <c:extLst>
            <c:ext xmlns:c16="http://schemas.microsoft.com/office/drawing/2014/chart" uri="{C3380CC4-5D6E-409C-BE32-E72D297353CC}">
              <c16:uniqueId val="{00000000-07BD-404B-BE4B-FC8AFDEFCCA8}"/>
            </c:ext>
          </c:extLst>
        </c:ser>
        <c:dLbls>
          <c:showLegendKey val="0"/>
          <c:showVal val="0"/>
          <c:showCatName val="0"/>
          <c:showSerName val="0"/>
          <c:showPercent val="0"/>
          <c:showBubbleSize val="0"/>
          <c:showLeaderLines val="1"/>
        </c:dLbls>
        <c:firstSliceAng val="0"/>
      </c:pieChart>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chemeClr val="tx1">
                    <a:lumMod val="65000"/>
                    <a:lumOff val="35000"/>
                  </a:schemeClr>
                </a:solidFill>
              </a:rPr>
              <a:t>Functional diversity by gender and role (%)</a:t>
            </a:r>
          </a:p>
        </c:rich>
      </c:tx>
      <c:layout>
        <c:manualLayout>
          <c:xMode val="edge"/>
          <c:yMode val="edge"/>
          <c:x val="5.4999999999999997E-3"/>
          <c:y val="9.75E-3"/>
        </c:manualLayout>
      </c:layout>
      <c:overlay val="0"/>
      <c:spPr>
        <a:noFill/>
        <a:ln w="6350">
          <a:noFill/>
        </a:ln>
      </c:spPr>
    </c:title>
    <c:autoTitleDeleted val="0"/>
    <c:plotArea>
      <c:layout>
        <c:manualLayout>
          <c:layoutTarget val="inner"/>
          <c:xMode val="edge"/>
          <c:yMode val="edge"/>
          <c:x val="7.2249999999999995E-2"/>
          <c:y val="0.18049999999999999"/>
          <c:w val="0.90175000000000005"/>
          <c:h val="0.57974999999999999"/>
        </c:manualLayout>
      </c:layout>
      <c:barChart>
        <c:barDir val="col"/>
        <c:grouping val="clustered"/>
        <c:varyColors val="0"/>
        <c:ser>
          <c:idx val="3"/>
          <c:order val="0"/>
          <c:tx>
            <c:strRef>
              <c:f>'Results report'!$B$111</c:f>
              <c:strCache>
                <c:ptCount val="1"/>
                <c:pt idx="0">
                  <c:v>Women staff</c:v>
                </c:pt>
              </c:strCache>
            </c:strRef>
          </c:tx>
          <c:invertIfNegative val="0"/>
          <c:dLbls>
            <c:spPr>
              <a:noFill/>
              <a:ln w="6350">
                <a:noFill/>
              </a:ln>
            </c:spPr>
            <c:dLblPos val="out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val>
            <c:numRef>
              <c:f>'Results report'!$C$111</c:f>
              <c:numCache>
                <c:formatCode>0%</c:formatCode>
                <c:ptCount val="1"/>
                <c:pt idx="0">
                  <c:v>0</c:v>
                </c:pt>
              </c:numCache>
            </c:numRef>
          </c:val>
          <c:extLst>
            <c:ext xmlns:c16="http://schemas.microsoft.com/office/drawing/2014/chart" uri="{C3380CC4-5D6E-409C-BE32-E72D297353CC}">
              <c16:uniqueId val="{00000009-841F-49F9-8108-33695C058548}"/>
            </c:ext>
          </c:extLst>
        </c:ser>
        <c:ser>
          <c:idx val="4"/>
          <c:order val="1"/>
          <c:tx>
            <c:strRef>
              <c:f>'Results report'!$B$112</c:f>
              <c:strCache>
                <c:ptCount val="1"/>
                <c:pt idx="0">
                  <c:v>Men staff</c:v>
                </c:pt>
              </c:strCache>
            </c:strRef>
          </c:tx>
          <c:invertIfNegative val="0"/>
          <c:dLbls>
            <c:spPr>
              <a:noFill/>
              <a:ln w="6350">
                <a:noFill/>
              </a:ln>
            </c:spPr>
            <c:dLblPos val="out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val>
            <c:numRef>
              <c:f>'Results report'!$C$112</c:f>
              <c:numCache>
                <c:formatCode>0%</c:formatCode>
                <c:ptCount val="1"/>
                <c:pt idx="0">
                  <c:v>0</c:v>
                </c:pt>
              </c:numCache>
            </c:numRef>
          </c:val>
          <c:extLst>
            <c:ext xmlns:c16="http://schemas.microsoft.com/office/drawing/2014/chart" uri="{C3380CC4-5D6E-409C-BE32-E72D297353CC}">
              <c16:uniqueId val="{0000000A-841F-49F9-8108-33695C058548}"/>
            </c:ext>
          </c:extLst>
        </c:ser>
        <c:ser>
          <c:idx val="5"/>
          <c:order val="2"/>
          <c:tx>
            <c:strRef>
              <c:f>'Results report'!$B$113</c:f>
              <c:strCache>
                <c:ptCount val="1"/>
                <c:pt idx="0">
                  <c:v>Non-binary staff</c:v>
                </c:pt>
              </c:strCache>
            </c:strRef>
          </c:tx>
          <c:invertIfNegative val="0"/>
          <c:dLbls>
            <c:spPr>
              <a:noFill/>
              <a:ln w="6350">
                <a:noFill/>
              </a:ln>
            </c:spPr>
            <c:dLblPos val="out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val>
            <c:numRef>
              <c:f>'Results report'!$C$113</c:f>
              <c:numCache>
                <c:formatCode>0%</c:formatCode>
                <c:ptCount val="1"/>
                <c:pt idx="0">
                  <c:v>0</c:v>
                </c:pt>
              </c:numCache>
            </c:numRef>
          </c:val>
          <c:extLst>
            <c:ext xmlns:c16="http://schemas.microsoft.com/office/drawing/2014/chart" uri="{C3380CC4-5D6E-409C-BE32-E72D297353CC}">
              <c16:uniqueId val="{0000000B-841F-49F9-8108-33695C058548}"/>
            </c:ext>
          </c:extLst>
        </c:ser>
        <c:ser>
          <c:idx val="0"/>
          <c:order val="3"/>
          <c:tx>
            <c:strRef>
              <c:f>'Results report'!$B$118</c:f>
              <c:strCache>
                <c:ptCount val="1"/>
                <c:pt idx="0">
                  <c:v>Women speakers</c:v>
                </c:pt>
              </c:strCache>
            </c:strRef>
          </c:tx>
          <c:spPr>
            <a:solidFill>
              <a:schemeClr val="accent1"/>
            </a:solidFill>
            <a:ln w="19050" cap="flat" cmpd="sng">
              <a:solidFill>
                <a:schemeClr val="bg1"/>
              </a:solidFill>
            </a:ln>
          </c:spPr>
          <c:invertIfNegative val="0"/>
          <c:dLbls>
            <c:dLbl>
              <c:idx val="0"/>
              <c:layout>
                <c:manualLayout>
                  <c:x val="0"/>
                  <c:y val="2.4E-2"/>
                </c:manualLayout>
              </c:layout>
              <c:spPr>
                <a:noFill/>
                <a:ln w="6350">
                  <a:noFill/>
                </a:ln>
              </c:spPr>
              <c:txPr>
                <a:bodyPr/>
                <a:lstStyle/>
                <a:p>
                  <a:pPr>
                    <a:defRPr/>
                  </a:pPr>
                  <a:endParaRPr lang="ca-ES"/>
                </a:p>
              </c:txPr>
              <c:dLblPos val="outEnd"/>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EB50-4ABD-9242-2A3308367E23}"/>
                </c:ext>
              </c:extLst>
            </c:dLbl>
            <c:spPr>
              <a:noFill/>
              <a:ln w="6350">
                <a:noFill/>
              </a:ln>
            </c:spPr>
            <c:dLblPos val="out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'Results report'!$C$118</c:f>
              <c:numCache>
                <c:formatCode>0%</c:formatCode>
                <c:ptCount val="1"/>
                <c:pt idx="0">
                  <c:v>0</c:v>
                </c:pt>
              </c:numCache>
            </c:numRef>
          </c:val>
          <c:extLst>
            <c:ext xmlns:c16="http://schemas.microsoft.com/office/drawing/2014/chart" uri="{C3380CC4-5D6E-409C-BE32-E72D297353CC}">
              <c16:uniqueId val="{00000004-841F-49F9-8108-33695C058548}"/>
            </c:ext>
          </c:extLst>
        </c:ser>
        <c:ser>
          <c:idx val="1"/>
          <c:order val="4"/>
          <c:tx>
            <c:strRef>
              <c:f>'Results report'!$B$119</c:f>
              <c:strCache>
                <c:ptCount val="1"/>
                <c:pt idx="0">
                  <c:v>Men speakers</c:v>
                </c:pt>
              </c:strCache>
            </c:strRef>
          </c:tx>
          <c:spPr>
            <a:solidFill>
              <a:schemeClr val="accent2"/>
            </a:solidFill>
            <a:ln w="19050" cap="flat" cmpd="sng">
              <a:solidFill>
                <a:schemeClr val="bg1"/>
              </a:solidFill>
            </a:ln>
          </c:spPr>
          <c:invertIfNegative val="0"/>
          <c:dLbls>
            <c:dLbl>
              <c:idx val="0"/>
              <c:layout>
                <c:manualLayout>
                  <c:x val="-2.775E-2"/>
                  <c:y val="0"/>
                </c:manualLayout>
              </c:layout>
              <c:spPr>
                <a:noFill/>
                <a:ln w="6350">
                  <a:noFill/>
                </a:ln>
              </c:spPr>
              <c:txPr>
                <a:bodyPr rot="0" vert="horz"/>
                <a:lstStyle/>
                <a:p>
                  <a:pPr algn="ctr">
                    <a:defRPr lang="en-US" u="none" baseline="0"/>
                  </a:pPr>
                  <a:endParaRPr lang="ca-ES"/>
                </a:p>
              </c:txPr>
              <c:dLblPos val="outEnd"/>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EB50-4ABD-9242-2A3308367E23}"/>
                </c:ext>
              </c:extLst>
            </c:dLbl>
            <c:spPr>
              <a:noFill/>
              <a:ln w="6350">
                <a:noFill/>
              </a:ln>
            </c:spPr>
            <c:dLblPos val="out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val>
            <c:numRef>
              <c:f>'Results report'!$C$119</c:f>
              <c:numCache>
                <c:formatCode>0%</c:formatCode>
                <c:ptCount val="1"/>
                <c:pt idx="0">
                  <c:v>0</c:v>
                </c:pt>
              </c:numCache>
            </c:numRef>
          </c:val>
          <c:extLst>
            <c:ext xmlns:c16="http://schemas.microsoft.com/office/drawing/2014/chart" uri="{C3380CC4-5D6E-409C-BE32-E72D297353CC}">
              <c16:uniqueId val="{00000006-841F-49F9-8108-33695C058548}"/>
            </c:ext>
          </c:extLst>
        </c:ser>
        <c:ser>
          <c:idx val="2"/>
          <c:order val="5"/>
          <c:tx>
            <c:strRef>
              <c:f>'Results report'!$B$120</c:f>
              <c:strCache>
                <c:ptCount val="1"/>
                <c:pt idx="0">
                  <c:v>Non-binary speakers</c:v>
                </c:pt>
              </c:strCache>
            </c:strRef>
          </c:tx>
          <c:spPr>
            <a:solidFill>
              <a:schemeClr val="accent3"/>
            </a:solidFill>
            <a:ln w="19050" cap="flat" cmpd="sng">
              <a:solidFill>
                <a:schemeClr val="bg1"/>
              </a:solidFill>
            </a:ln>
          </c:spPr>
          <c:invertIfNegative val="0"/>
          <c:dLbls>
            <c:spPr>
              <a:noFill/>
              <a:ln w="6350">
                <a:noFill/>
              </a:ln>
            </c:spPr>
            <c:dLblPos val="out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val>
            <c:numRef>
              <c:f>'Results report'!$C$120</c:f>
              <c:numCache>
                <c:formatCode>0%</c:formatCode>
                <c:ptCount val="1"/>
                <c:pt idx="0">
                  <c:v>0</c:v>
                </c:pt>
              </c:numCache>
            </c:numRef>
          </c:val>
          <c:extLst>
            <c:ext xmlns:c16="http://schemas.microsoft.com/office/drawing/2014/chart" uri="{C3380CC4-5D6E-409C-BE32-E72D297353CC}">
              <c16:uniqueId val="{00000008-841F-49F9-8108-33695C058548}"/>
            </c:ext>
          </c:extLst>
        </c:ser>
        <c:dLbls>
          <c:showLegendKey val="0"/>
          <c:showVal val="0"/>
          <c:showCatName val="0"/>
          <c:showSerName val="0"/>
          <c:showPercent val="0"/>
          <c:showBubbleSize val="0"/>
        </c:dLbls>
        <c:gapWidth val="150"/>
        <c:axId val="24892176"/>
        <c:axId val="32824764"/>
      </c:barChart>
      <c:catAx>
        <c:axId val="24892176"/>
        <c:scaling>
          <c:orientation val="minMax"/>
        </c:scaling>
        <c:delete val="1"/>
        <c:axPos val="b"/>
        <c:majorGridlines>
          <c:spPr>
            <a:ln>
              <a:noFill/>
            </a:ln>
          </c:spPr>
        </c:majorGridlines>
        <c:minorGridlines>
          <c:spPr>
            <a:ln>
              <a:noFill/>
            </a:ln>
          </c:spPr>
        </c:minorGridlines>
        <c:majorTickMark val="out"/>
        <c:minorTickMark val="none"/>
        <c:tickLblPos val="nextTo"/>
        <c:crossAx val="32824764"/>
        <c:crosses val="autoZero"/>
        <c:auto val="1"/>
        <c:lblAlgn val="ctr"/>
        <c:lblOffset val="100"/>
        <c:noMultiLvlLbl val="0"/>
      </c:catAx>
      <c:valAx>
        <c:axId val="32824764"/>
        <c:scaling>
          <c:orientation val="minMax"/>
        </c:scaling>
        <c:delete val="0"/>
        <c:axPos val="l"/>
        <c:majorGridlines>
          <c:spPr>
            <a:ln>
              <a:noFill/>
            </a:ln>
          </c:spPr>
        </c:majorGridlines>
        <c:minorGridlines>
          <c:spPr>
            <a:ln>
              <a:noFill/>
            </a:ln>
          </c:spPr>
        </c:minorGridlines>
        <c:numFmt formatCode="0%" sourceLinked="1"/>
        <c:majorTickMark val="out"/>
        <c:minorTickMark val="none"/>
        <c:tickLblPos val="nextTo"/>
        <c:spPr>
          <a:noFill/>
          <a:ln w="6350">
            <a:noFill/>
          </a:ln>
        </c:spPr>
        <c:txPr>
          <a:bodyPr/>
          <a:lstStyle/>
          <a:p>
            <a:pPr>
              <a:defRPr lang="en-US" sz="900" b="0" i="0" u="none" baseline="0">
                <a:solidFill>
                  <a:schemeClr val="tx1">
                    <a:lumMod val="65000"/>
                    <a:lumOff val="35000"/>
                  </a:schemeClr>
                </a:solidFill>
              </a:defRPr>
            </a:pPr>
            <a:endParaRPr lang="ca-ES"/>
          </a:p>
        </c:txPr>
        <c:crossAx val="24892176"/>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0" i="0" u="none" baseline="0">
                <a:solidFill>
                  <a:schemeClr val="tx1">
                    <a:lumMod val="65000"/>
                    <a:lumOff val="35000"/>
                  </a:schemeClr>
                </a:solidFill>
              </a:rPr>
              <a:t>Headquarters of the companies involved in the event (%)</a:t>
            </a:r>
          </a:p>
        </c:rich>
      </c:tx>
      <c:layout>
        <c:manualLayout>
          <c:xMode val="edge"/>
          <c:yMode val="edge"/>
          <c:x val="0.11325"/>
          <c:y val="6.0749999999999998E-2"/>
        </c:manualLayout>
      </c:layout>
      <c:overlay val="0"/>
      <c:spPr>
        <a:noFill/>
        <a:ln w="6350">
          <a:noFill/>
        </a:ln>
      </c:spPr>
    </c:title>
    <c:autoTitleDeleted val="0"/>
    <c:plotArea>
      <c:layout>
        <c:manualLayout>
          <c:layoutTarget val="inner"/>
          <c:xMode val="edge"/>
          <c:yMode val="edge"/>
          <c:x val="0.32374999999999998"/>
          <c:y val="0.22875000000000001"/>
          <c:w val="0.28975000000000001"/>
          <c:h val="0.53325"/>
        </c:manualLayout>
      </c:layout>
      <c:pieChart>
        <c:varyColors val="1"/>
        <c:ser>
          <c:idx val="0"/>
          <c:order val="0"/>
          <c:dPt>
            <c:idx val="0"/>
            <c:bubble3D val="0"/>
            <c:spPr>
              <a:solidFill>
                <a:srgbClr val="C00000">
                  <a:alpha val="62000"/>
                </a:srgbClr>
              </a:solidFill>
              <a:ln w="19050" cap="flat" cmpd="sng">
                <a:solidFill>
                  <a:schemeClr val="bg1"/>
                </a:solidFill>
              </a:ln>
            </c:spPr>
            <c:extLst>
              <c:ext xmlns:c16="http://schemas.microsoft.com/office/drawing/2014/chart" uri="{C3380CC4-5D6E-409C-BE32-E72D297353CC}">
                <c16:uniqueId val="{00000001-D29C-4C57-8970-19BAA4BDABFC}"/>
              </c:ext>
            </c:extLst>
          </c:dPt>
          <c:dPt>
            <c:idx val="1"/>
            <c:bubble3D val="0"/>
            <c:spPr>
              <a:solidFill>
                <a:schemeClr val="accent4">
                  <a:alpha val="58000"/>
                </a:schemeClr>
              </a:solidFill>
              <a:ln w="19050" cap="flat" cmpd="sng">
                <a:solidFill>
                  <a:schemeClr val="bg1"/>
                </a:solidFill>
              </a:ln>
            </c:spPr>
            <c:extLst>
              <c:ext xmlns:c16="http://schemas.microsoft.com/office/drawing/2014/chart" uri="{C3380CC4-5D6E-409C-BE32-E72D297353CC}">
                <c16:uniqueId val="{00000003-D29C-4C57-8970-19BAA4BDABFC}"/>
              </c:ext>
            </c:extLst>
          </c:dPt>
          <c:dLbls>
            <c:dLbl>
              <c:idx val="0"/>
              <c:layout>
                <c:manualLayout>
                  <c:x val="2.0250000000000001E-2"/>
                  <c:y val="0.26024999999999998"/>
                </c:manualLayout>
              </c:layout>
              <c:dLblPos val="bestFit"/>
              <c:showLegendKey val="1"/>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9C-4C57-8970-19BAA4BDABFC}"/>
                </c:ext>
              </c:extLst>
            </c:dLbl>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bestFit"/>
            <c:showLegendKey val="1"/>
            <c:showVal val="1"/>
            <c:showCatName val="1"/>
            <c:showSerName val="0"/>
            <c:showPercent val="0"/>
            <c:showBubbleSize val="0"/>
            <c:showLeaderLines val="1"/>
            <c:leaderLines>
              <c:spPr>
                <a:ln w="9525" cap="flat" cmpd="sng">
                  <a:solidFill>
                    <a:schemeClr val="tx1">
                      <a:lumMod val="35000"/>
                      <a:lumOff val="65000"/>
                    </a:schemeClr>
                  </a:solidFill>
                  <a:round/>
                </a:ln>
              </c:spPr>
            </c:leaderLines>
            <c:extLst>
              <c:ext xmlns:c15="http://schemas.microsoft.com/office/drawing/2012/chart" uri="{CE6537A1-D6FC-4f65-9D91-7224C49458BB}"/>
            </c:extLst>
          </c:dLbls>
          <c:cat>
            <c:strRef>
              <c:f>'Results report'!$B$125:$B$126</c:f>
              <c:strCache>
                <c:ptCount val="2"/>
                <c:pt idx="0">
                  <c:v>Local Catalan companies</c:v>
                </c:pt>
                <c:pt idx="1">
                  <c:v>Non-Catalan companies</c:v>
                </c:pt>
              </c:strCache>
            </c:strRef>
          </c:cat>
          <c:val>
            <c:numRef>
              <c:f>'Results report'!$C$125:$C$126</c:f>
              <c:numCache>
                <c:formatCode>0%</c:formatCode>
                <c:ptCount val="2"/>
                <c:pt idx="0">
                  <c:v>0</c:v>
                </c:pt>
                <c:pt idx="1">
                  <c:v>0</c:v>
                </c:pt>
              </c:numCache>
            </c:numRef>
          </c:val>
          <c:extLst>
            <c:ext xmlns:c16="http://schemas.microsoft.com/office/drawing/2014/chart" uri="{C3380CC4-5D6E-409C-BE32-E72D297353CC}">
              <c16:uniqueId val="{00000006-1C36-4040-B3A4-C7662305978A}"/>
            </c:ext>
          </c:extLst>
        </c:ser>
        <c:dLbls>
          <c:showLegendKey val="0"/>
          <c:showVal val="0"/>
          <c:showCatName val="0"/>
          <c:showSerName val="0"/>
          <c:showPercent val="0"/>
          <c:showBubbleSize val="0"/>
          <c:showLeaderLines val="1"/>
        </c:dLbls>
        <c:firstSliceAng val="241"/>
      </c:pieChart>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0" i="0" u="none" baseline="0">
                <a:solidFill>
                  <a:schemeClr val="tx1">
                    <a:lumMod val="65000"/>
                    <a:lumOff val="35000"/>
                  </a:schemeClr>
                </a:solidFill>
              </a:rPr>
              <a:t>Manufacture of the merchandising products offered (%)</a:t>
            </a:r>
          </a:p>
        </c:rich>
      </c:tx>
      <c:layout>
        <c:manualLayout>
          <c:xMode val="edge"/>
          <c:yMode val="edge"/>
          <c:x val="0.26624999999999999"/>
          <c:y val="5.9249999999999997E-2"/>
        </c:manualLayout>
      </c:layout>
      <c:overlay val="0"/>
      <c:spPr>
        <a:noFill/>
        <a:ln w="6350">
          <a:noFill/>
        </a:ln>
      </c:spPr>
    </c:title>
    <c:autoTitleDeleted val="0"/>
    <c:plotArea>
      <c:layout>
        <c:manualLayout>
          <c:layoutTarget val="inner"/>
          <c:xMode val="edge"/>
          <c:yMode val="edge"/>
          <c:x val="0.32374999999999998"/>
          <c:y val="0.22875000000000001"/>
          <c:w val="0.28975000000000001"/>
          <c:h val="0.53325"/>
        </c:manualLayout>
      </c:layout>
      <c:pieChart>
        <c:varyColors val="1"/>
        <c:ser>
          <c:idx val="0"/>
          <c:order val="0"/>
          <c:dPt>
            <c:idx val="0"/>
            <c:bubble3D val="0"/>
            <c:spPr>
              <a:solidFill>
                <a:srgbClr val="C00000">
                  <a:alpha val="62000"/>
                </a:srgbClr>
              </a:solidFill>
              <a:ln w="19050" cap="flat" cmpd="sng">
                <a:solidFill>
                  <a:schemeClr val="bg1"/>
                </a:solidFill>
              </a:ln>
            </c:spPr>
            <c:extLst>
              <c:ext xmlns:c16="http://schemas.microsoft.com/office/drawing/2014/chart" uri="{C3380CC4-5D6E-409C-BE32-E72D297353CC}">
                <c16:uniqueId val="{00000001-AC36-4E64-8674-557F3C08727F}"/>
              </c:ext>
            </c:extLst>
          </c:dPt>
          <c:dPt>
            <c:idx val="1"/>
            <c:bubble3D val="0"/>
            <c:spPr>
              <a:solidFill>
                <a:srgbClr val="FFC000">
                  <a:alpha val="62000"/>
                </a:srgbClr>
              </a:solidFill>
              <a:ln w="19050" cap="flat" cmpd="sng">
                <a:solidFill>
                  <a:schemeClr val="bg1"/>
                </a:solidFill>
              </a:ln>
            </c:spPr>
            <c:extLst>
              <c:ext xmlns:c16="http://schemas.microsoft.com/office/drawing/2014/chart" uri="{C3380CC4-5D6E-409C-BE32-E72D297353CC}">
                <c16:uniqueId val="{00000003-AC36-4E64-8674-557F3C08727F}"/>
              </c:ext>
            </c:extLst>
          </c:dPt>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bestFit"/>
            <c:showLegendKey val="1"/>
            <c:showVal val="0"/>
            <c:showCatName val="1"/>
            <c:showSerName val="0"/>
            <c:showPercent val="1"/>
            <c:showBubbleSize val="0"/>
            <c:showLeaderLines val="1"/>
            <c:leaderLines>
              <c:spPr>
                <a:ln w="9525" cap="flat" cmpd="sng">
                  <a:solidFill>
                    <a:schemeClr val="tx1">
                      <a:lumMod val="35000"/>
                      <a:lumOff val="65000"/>
                    </a:schemeClr>
                  </a:solidFill>
                  <a:round/>
                </a:ln>
              </c:spPr>
            </c:leaderLines>
            <c:extLst>
              <c:ext xmlns:c15="http://schemas.microsoft.com/office/drawing/2012/chart" uri="{CE6537A1-D6FC-4f65-9D91-7224C49458BB}"/>
            </c:extLst>
          </c:dLbls>
          <c:cat>
            <c:strRef>
              <c:f>'Results report'!$B$127:$B$128</c:f>
              <c:strCache>
                <c:ptCount val="2"/>
                <c:pt idx="0">
                  <c:v>Produced in Catalonia</c:v>
                </c:pt>
                <c:pt idx="1">
                  <c:v>Produced outside Catalonia</c:v>
                </c:pt>
              </c:strCache>
            </c:strRef>
          </c:cat>
          <c:val>
            <c:numRef>
              <c:f>'Results report'!$C$127:$C$128</c:f>
              <c:numCache>
                <c:formatCode>0%</c:formatCode>
                <c:ptCount val="2"/>
                <c:pt idx="0">
                  <c:v>0</c:v>
                </c:pt>
                <c:pt idx="1">
                  <c:v>0</c:v>
                </c:pt>
              </c:numCache>
            </c:numRef>
          </c:val>
          <c:extLst>
            <c:ext xmlns:c16="http://schemas.microsoft.com/office/drawing/2014/chart" uri="{C3380CC4-5D6E-409C-BE32-E72D297353CC}">
              <c16:uniqueId val="{00000004-924A-4D76-9575-4762E9307F58}"/>
            </c:ext>
          </c:extLst>
        </c:ser>
        <c:dLbls>
          <c:showLegendKey val="0"/>
          <c:showVal val="0"/>
          <c:showCatName val="0"/>
          <c:showSerName val="0"/>
          <c:showPercent val="0"/>
          <c:showBubbleSize val="0"/>
          <c:showLeaderLines val="1"/>
        </c:dLbls>
        <c:firstSliceAng val="0"/>
      </c:pieChart>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chemeClr val="tx1">
                    <a:lumMod val="65000"/>
                    <a:lumOff val="35000"/>
                  </a:schemeClr>
                </a:solidFill>
              </a:rPr>
              <a:t>Carbon footprint from Mobility (tCO</a:t>
            </a:r>
            <a:r>
              <a:rPr lang="en-US" sz="1100" b="0" i="0" u="none" baseline="-25000">
                <a:solidFill>
                  <a:schemeClr val="tx1">
                    <a:lumMod val="65000"/>
                    <a:lumOff val="35000"/>
                  </a:schemeClr>
                </a:solidFill>
              </a:rPr>
              <a:t>2</a:t>
            </a:r>
            <a:r>
              <a:rPr lang="en-US" sz="1400" b="0" i="0" u="none" baseline="-25000">
                <a:solidFill>
                  <a:schemeClr val="tx1">
                    <a:lumMod val="65000"/>
                    <a:lumOff val="35000"/>
                  </a:schemeClr>
                </a:solidFill>
              </a:rPr>
              <a:t>eq</a:t>
            </a:r>
            <a:r>
              <a:rPr lang="en-US" sz="1400" b="0" i="0" u="none" baseline="0">
                <a:solidFill>
                  <a:schemeClr val="tx1">
                    <a:lumMod val="65000"/>
                    <a:lumOff val="35000"/>
                  </a:schemeClr>
                </a:solidFill>
              </a:rPr>
              <a:t>)</a:t>
            </a:r>
          </a:p>
        </c:rich>
      </c:tx>
      <c:overlay val="0"/>
      <c:spPr>
        <a:noFill/>
        <a:ln w="6350">
          <a:noFill/>
        </a:ln>
      </c:spPr>
    </c:title>
    <c:autoTitleDeleted val="0"/>
    <c:plotArea>
      <c:layout/>
      <c:pieChart>
        <c:varyColors val="1"/>
        <c:ser>
          <c:idx val="0"/>
          <c:order val="0"/>
          <c:dPt>
            <c:idx val="0"/>
            <c:bubble3D val="0"/>
            <c:spPr>
              <a:solidFill>
                <a:schemeClr val="accent1">
                  <a:lumMod val="75000"/>
                </a:schemeClr>
              </a:solidFill>
              <a:ln w="19050" cap="flat" cmpd="sng">
                <a:solidFill>
                  <a:schemeClr val="bg1"/>
                </a:solidFill>
              </a:ln>
            </c:spPr>
            <c:extLst>
              <c:ext xmlns:c16="http://schemas.microsoft.com/office/drawing/2014/chart" uri="{C3380CC4-5D6E-409C-BE32-E72D297353CC}">
                <c16:uniqueId val="{00000001-4FC5-40C2-8D57-1B5F3FB8178D}"/>
              </c:ext>
            </c:extLst>
          </c:dPt>
          <c:dPt>
            <c:idx val="1"/>
            <c:bubble3D val="0"/>
            <c:spPr>
              <a:solidFill>
                <a:schemeClr val="accent5">
                  <a:lumMod val="60000"/>
                  <a:lumOff val="40000"/>
                </a:schemeClr>
              </a:solidFill>
              <a:ln w="19050" cap="flat" cmpd="sng">
                <a:solidFill>
                  <a:schemeClr val="bg1"/>
                </a:solidFill>
              </a:ln>
            </c:spPr>
            <c:extLst>
              <c:ext xmlns:c16="http://schemas.microsoft.com/office/drawing/2014/chart" uri="{C3380CC4-5D6E-409C-BE32-E72D297353CC}">
                <c16:uniqueId val="{00000003-4FC5-40C2-8D57-1B5F3FB8178D}"/>
              </c:ext>
            </c:extLst>
          </c:dPt>
          <c:dLbls>
            <c:dLbl>
              <c:idx val="0"/>
              <c:layout>
                <c:manualLayout>
                  <c:x val="-0.40375"/>
                  <c:y val="0.17150000000000001"/>
                </c:manualLayout>
              </c:layout>
              <c:dLblPos val="bestFit"/>
              <c:showLegendKey val="1"/>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FC5-40C2-8D57-1B5F3FB8178D}"/>
                </c:ext>
              </c:extLst>
            </c:dLbl>
            <c:dLbl>
              <c:idx val="1"/>
              <c:layout>
                <c:manualLayout>
                  <c:x val="-0.34399999999999997"/>
                  <c:y val="-0.25800000000000001"/>
                </c:manualLayout>
              </c:layout>
              <c:dLblPos val="bestFit"/>
              <c:showLegendKey val="1"/>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FC5-40C2-8D57-1B5F3FB8178D}"/>
                </c:ext>
              </c:extLst>
            </c:dLbl>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bestFit"/>
            <c:showLegendKey val="1"/>
            <c:showVal val="0"/>
            <c:showCatName val="1"/>
            <c:showSerName val="0"/>
            <c:showPercent val="1"/>
            <c:showBubbleSize val="0"/>
            <c:showLeaderLines val="1"/>
            <c:leaderLines>
              <c:spPr>
                <a:ln w="9525" cap="flat" cmpd="sng">
                  <a:solidFill>
                    <a:schemeClr val="tx1">
                      <a:lumMod val="35000"/>
                      <a:lumOff val="65000"/>
                    </a:schemeClr>
                  </a:solidFill>
                  <a:round/>
                </a:ln>
              </c:spPr>
            </c:leaderLines>
            <c:extLst>
              <c:ext xmlns:c15="http://schemas.microsoft.com/office/drawing/2012/chart" uri="{CE6537A1-D6FC-4f65-9D91-7224C49458BB}"/>
            </c:extLst>
          </c:dLbls>
          <c:cat>
            <c:strRef>
              <c:f>'Results report'!$B$26:$B$27</c:f>
              <c:strCache>
                <c:ptCount val="2"/>
                <c:pt idx="0">
                  <c:v>Participants, organizers and speakers</c:v>
                </c:pt>
                <c:pt idx="1">
                  <c:v>Freight transport*</c:v>
                </c:pt>
              </c:strCache>
            </c:strRef>
          </c:cat>
          <c:val>
            <c:numRef>
              <c:f>'Results report'!$C$26:$C$27</c:f>
              <c:numCache>
                <c:formatCode>0.00</c:formatCode>
                <c:ptCount val="2"/>
                <c:pt idx="0">
                  <c:v>0</c:v>
                </c:pt>
                <c:pt idx="1">
                  <c:v>0</c:v>
                </c:pt>
              </c:numCache>
            </c:numRef>
          </c:val>
          <c:extLst>
            <c:ext xmlns:c16="http://schemas.microsoft.com/office/drawing/2014/chart" uri="{C3380CC4-5D6E-409C-BE32-E72D297353CC}">
              <c16:uniqueId val="{00000000-89E2-4B24-9801-17F6F5714AAB}"/>
            </c:ext>
          </c:extLst>
        </c:ser>
        <c:dLbls>
          <c:showLegendKey val="0"/>
          <c:showVal val="0"/>
          <c:showCatName val="0"/>
          <c:showSerName val="0"/>
          <c:showPercent val="0"/>
          <c:showBubbleSize val="0"/>
          <c:showLeaderLines val="1"/>
        </c:dLbls>
        <c:firstSliceAng val="0"/>
      </c:pieChart>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chemeClr val="tx1">
                    <a:lumMod val="65000"/>
                    <a:lumOff val="35000"/>
                  </a:schemeClr>
                </a:solidFill>
              </a:rPr>
              <a:t>Type of organisation involved in the event (%)</a:t>
            </a:r>
          </a:p>
        </c:rich>
      </c:tx>
      <c:overlay val="0"/>
      <c:spPr>
        <a:noFill/>
        <a:ln w="6350">
          <a:noFill/>
        </a:ln>
      </c:spPr>
    </c:title>
    <c:autoTitleDeleted val="0"/>
    <c:plotArea>
      <c:layout>
        <c:manualLayout>
          <c:layoutTarget val="inner"/>
          <c:xMode val="edge"/>
          <c:yMode val="edge"/>
          <c:x val="0.10325000505182133"/>
          <c:y val="0.26103035224148435"/>
          <c:w val="0.85950000000000004"/>
          <c:h val="0.47499999999999998"/>
        </c:manualLayout>
      </c:layout>
      <c:barChart>
        <c:barDir val="col"/>
        <c:grouping val="clustered"/>
        <c:varyColors val="0"/>
        <c:ser>
          <c:idx val="0"/>
          <c:order val="0"/>
          <c:tx>
            <c:strRef>
              <c:f>'Results report'!$B$133</c:f>
              <c:strCache>
                <c:ptCount val="1"/>
                <c:pt idx="0">
                  <c:v>Public companies</c:v>
                </c:pt>
              </c:strCache>
            </c:strRef>
          </c:tx>
          <c:spPr>
            <a:solidFill>
              <a:schemeClr val="accent1"/>
            </a:solidFill>
            <a:ln w="19050" cap="flat" cmpd="sng">
              <a:solidFill>
                <a:schemeClr val="bg1"/>
              </a:solidFill>
            </a:ln>
          </c:spPr>
          <c:invertIfNegative val="0"/>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report'!$C$133</c:f>
              <c:numCache>
                <c:formatCode>0%</c:formatCode>
                <c:ptCount val="1"/>
                <c:pt idx="0">
                  <c:v>0</c:v>
                </c:pt>
              </c:numCache>
            </c:numRef>
          </c:val>
          <c:extLst>
            <c:ext xmlns:c16="http://schemas.microsoft.com/office/drawing/2014/chart" uri="{C3380CC4-5D6E-409C-BE32-E72D297353CC}">
              <c16:uniqueId val="{00000000-A086-48A9-809D-C484D8FD0AB2}"/>
            </c:ext>
          </c:extLst>
        </c:ser>
        <c:ser>
          <c:idx val="1"/>
          <c:order val="1"/>
          <c:tx>
            <c:strRef>
              <c:f>'Results report'!$B$134</c:f>
              <c:strCache>
                <c:ptCount val="1"/>
                <c:pt idx="0">
                  <c:v>Non-profit companies</c:v>
                </c:pt>
              </c:strCache>
            </c:strRef>
          </c:tx>
          <c:spPr>
            <a:solidFill>
              <a:schemeClr val="accent2"/>
            </a:solidFill>
            <a:ln w="19050" cap="flat" cmpd="sng">
              <a:solidFill>
                <a:schemeClr val="bg1"/>
              </a:solidFill>
            </a:ln>
          </c:spPr>
          <c:invertIfNegative val="0"/>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report'!$C$134</c:f>
              <c:numCache>
                <c:formatCode>0%</c:formatCode>
                <c:ptCount val="1"/>
                <c:pt idx="0">
                  <c:v>0</c:v>
                </c:pt>
              </c:numCache>
            </c:numRef>
          </c:val>
          <c:extLst>
            <c:ext xmlns:c16="http://schemas.microsoft.com/office/drawing/2014/chart" uri="{C3380CC4-5D6E-409C-BE32-E72D297353CC}">
              <c16:uniqueId val="{00000001-A086-48A9-809D-C484D8FD0AB2}"/>
            </c:ext>
          </c:extLst>
        </c:ser>
        <c:ser>
          <c:idx val="2"/>
          <c:order val="2"/>
          <c:tx>
            <c:strRef>
              <c:f>'Results report'!$B$135</c:f>
              <c:strCache>
                <c:ptCount val="1"/>
                <c:pt idx="0">
                  <c:v>For-profit companies</c:v>
                </c:pt>
              </c:strCache>
            </c:strRef>
          </c:tx>
          <c:spPr>
            <a:solidFill>
              <a:schemeClr val="accent3"/>
            </a:solidFill>
            <a:ln w="19050" cap="flat" cmpd="sng">
              <a:solidFill>
                <a:schemeClr val="bg1"/>
              </a:solidFill>
            </a:ln>
          </c:spPr>
          <c:invertIfNegative val="0"/>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report'!$C$135</c:f>
              <c:numCache>
                <c:formatCode>0%</c:formatCode>
                <c:ptCount val="1"/>
                <c:pt idx="0">
                  <c:v>0</c:v>
                </c:pt>
              </c:numCache>
            </c:numRef>
          </c:val>
          <c:extLst>
            <c:ext xmlns:c16="http://schemas.microsoft.com/office/drawing/2014/chart" uri="{C3380CC4-5D6E-409C-BE32-E72D297353CC}">
              <c16:uniqueId val="{00000002-A086-48A9-809D-C484D8FD0AB2}"/>
            </c:ext>
          </c:extLst>
        </c:ser>
        <c:ser>
          <c:idx val="3"/>
          <c:order val="3"/>
          <c:tx>
            <c:strRef>
              <c:f>'Results report'!$B$136</c:f>
              <c:strCache>
                <c:ptCount val="1"/>
                <c:pt idx="0">
                  <c:v>Public academic centres</c:v>
                </c:pt>
              </c:strCache>
            </c:strRef>
          </c:tx>
          <c:spPr>
            <a:solidFill>
              <a:schemeClr val="accent4"/>
            </a:solidFill>
            <a:ln w="19050" cap="flat" cmpd="sng">
              <a:solidFill>
                <a:schemeClr val="bg1"/>
              </a:solidFill>
            </a:ln>
          </c:spPr>
          <c:invertIfNegative val="0"/>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report'!$C$136</c:f>
              <c:numCache>
                <c:formatCode>0%</c:formatCode>
                <c:ptCount val="1"/>
                <c:pt idx="0">
                  <c:v>0</c:v>
                </c:pt>
              </c:numCache>
            </c:numRef>
          </c:val>
          <c:extLst>
            <c:ext xmlns:c16="http://schemas.microsoft.com/office/drawing/2014/chart" uri="{C3380CC4-5D6E-409C-BE32-E72D297353CC}">
              <c16:uniqueId val="{00000003-A086-48A9-809D-C484D8FD0AB2}"/>
            </c:ext>
          </c:extLst>
        </c:ser>
        <c:ser>
          <c:idx val="4"/>
          <c:order val="4"/>
          <c:tx>
            <c:strRef>
              <c:f>'Results report'!$B$137</c:f>
              <c:strCache>
                <c:ptCount val="1"/>
                <c:pt idx="0">
                  <c:v>Private academic centres</c:v>
                </c:pt>
              </c:strCache>
            </c:strRef>
          </c:tx>
          <c:spPr>
            <a:solidFill>
              <a:schemeClr val="accent5"/>
            </a:solidFill>
            <a:ln w="19050" cap="flat" cmpd="sng">
              <a:solidFill>
                <a:schemeClr val="bg1"/>
              </a:solidFill>
            </a:ln>
          </c:spPr>
          <c:invertIfNegative val="0"/>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report'!$C$137</c:f>
              <c:numCache>
                <c:formatCode>0%</c:formatCode>
                <c:ptCount val="1"/>
                <c:pt idx="0">
                  <c:v>0</c:v>
                </c:pt>
              </c:numCache>
            </c:numRef>
          </c:val>
          <c:extLst>
            <c:ext xmlns:c16="http://schemas.microsoft.com/office/drawing/2014/chart" uri="{C3380CC4-5D6E-409C-BE32-E72D297353CC}">
              <c16:uniqueId val="{00000000-99F6-4F70-9519-86A3985B7C96}"/>
            </c:ext>
          </c:extLst>
        </c:ser>
        <c:dLbls>
          <c:showLegendKey val="0"/>
          <c:showVal val="0"/>
          <c:showCatName val="0"/>
          <c:showSerName val="0"/>
          <c:showPercent val="0"/>
          <c:showBubbleSize val="0"/>
        </c:dLbls>
        <c:gapWidth val="150"/>
        <c:axId val="28680468"/>
        <c:axId val="24478115"/>
      </c:barChart>
      <c:catAx>
        <c:axId val="28680468"/>
        <c:scaling>
          <c:orientation val="minMax"/>
        </c:scaling>
        <c:delete val="1"/>
        <c:axPos val="b"/>
        <c:majorGridlines>
          <c:spPr>
            <a:ln>
              <a:noFill/>
            </a:ln>
          </c:spPr>
        </c:majorGridlines>
        <c:minorGridlines>
          <c:spPr>
            <a:ln>
              <a:noFill/>
            </a:ln>
          </c:spPr>
        </c:minorGridlines>
        <c:majorTickMark val="out"/>
        <c:minorTickMark val="none"/>
        <c:tickLblPos val="nextTo"/>
        <c:crossAx val="24478115"/>
        <c:crosses val="autoZero"/>
        <c:auto val="1"/>
        <c:lblAlgn val="ctr"/>
        <c:lblOffset val="100"/>
        <c:noMultiLvlLbl val="0"/>
      </c:catAx>
      <c:valAx>
        <c:axId val="24478115"/>
        <c:scaling>
          <c:orientation val="minMax"/>
          <c:max val="1"/>
        </c:scaling>
        <c:delete val="0"/>
        <c:axPos val="l"/>
        <c:majorGridlines>
          <c:spPr>
            <a:ln>
              <a:noFill/>
            </a:ln>
          </c:spPr>
        </c:majorGridlines>
        <c:minorGridlines>
          <c:spPr>
            <a:ln>
              <a:noFill/>
            </a:ln>
          </c:spPr>
        </c:minorGridlines>
        <c:numFmt formatCode="0%" sourceLinked="1"/>
        <c:majorTickMark val="out"/>
        <c:minorTickMark val="none"/>
        <c:tickLblPos val="nextTo"/>
        <c:spPr>
          <a:noFill/>
          <a:ln w="6350">
            <a:noFill/>
          </a:ln>
        </c:spPr>
        <c:txPr>
          <a:bodyPr/>
          <a:lstStyle/>
          <a:p>
            <a:pPr>
              <a:defRPr lang="en-US" sz="900" b="0" i="0" u="none" baseline="0">
                <a:solidFill>
                  <a:schemeClr val="tx1">
                    <a:lumMod val="65000"/>
                    <a:lumOff val="35000"/>
                  </a:schemeClr>
                </a:solidFill>
              </a:defRPr>
            </a:pPr>
            <a:endParaRPr lang="ca-ES"/>
          </a:p>
        </c:txPr>
        <c:crossAx val="28680468"/>
        <c:crosses val="autoZero"/>
        <c:crossBetween val="between"/>
      </c:valAx>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chemeClr val="tx1">
                    <a:lumMod val="65000"/>
                    <a:lumOff val="35000"/>
                  </a:schemeClr>
                </a:solidFill>
              </a:rPr>
              <a:t>Participation in the event of social inclusion entities (number)</a:t>
            </a:r>
          </a:p>
        </c:rich>
      </c:tx>
      <c:overlay val="0"/>
      <c:spPr>
        <a:noFill/>
        <a:ln w="6350">
          <a:noFill/>
        </a:ln>
      </c:spPr>
    </c:title>
    <c:autoTitleDeleted val="0"/>
    <c:plotArea>
      <c:layout>
        <c:manualLayout>
          <c:layoutTarget val="inner"/>
          <c:xMode val="edge"/>
          <c:yMode val="edge"/>
          <c:x val="0.1115"/>
          <c:y val="0.21725"/>
          <c:w val="0.85950000000000004"/>
          <c:h val="0.47499999999999998"/>
        </c:manualLayout>
      </c:layout>
      <c:barChart>
        <c:barDir val="col"/>
        <c:grouping val="clustered"/>
        <c:varyColors val="0"/>
        <c:ser>
          <c:idx val="0"/>
          <c:order val="0"/>
          <c:tx>
            <c:strRef>
              <c:f>'Results report'!$B$140</c:f>
              <c:strCache>
                <c:ptCount val="1"/>
                <c:pt idx="0">
                  <c:v>Specialised work centres</c:v>
                </c:pt>
              </c:strCache>
            </c:strRef>
          </c:tx>
          <c:spPr>
            <a:solidFill>
              <a:schemeClr val="accent1"/>
            </a:solidFill>
            <a:ln w="19050" cap="flat" cmpd="sng">
              <a:solidFill>
                <a:schemeClr val="bg1"/>
              </a:solidFill>
            </a:ln>
          </c:spPr>
          <c:invertIfNegative val="0"/>
          <c:dLbls>
            <c:dLbl>
              <c:idx val="0"/>
              <c:layout>
                <c:manualLayout>
                  <c:x val="2.5000000000000001E-3"/>
                  <c:y val="0.63900000000000001"/>
                </c:manualLayout>
              </c:layout>
              <c:dLblPos val="outEnd"/>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A9BC-4E5E-9402-7453A0173A17}"/>
                </c:ext>
              </c:extLst>
            </c:dLbl>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'Results report'!$C$140</c:f>
              <c:numCache>
                <c:formatCode>General</c:formatCode>
                <c:ptCount val="1"/>
                <c:pt idx="0">
                  <c:v>0</c:v>
                </c:pt>
              </c:numCache>
            </c:numRef>
          </c:val>
          <c:extLst>
            <c:ext xmlns:c16="http://schemas.microsoft.com/office/drawing/2014/chart" uri="{C3380CC4-5D6E-409C-BE32-E72D297353CC}">
              <c16:uniqueId val="{00000000-60C8-447B-B4C9-A0B51F2FFEC8}"/>
            </c:ext>
          </c:extLst>
        </c:ser>
        <c:ser>
          <c:idx val="1"/>
          <c:order val="1"/>
          <c:tx>
            <c:strRef>
              <c:f>'Results report'!$B$141</c:f>
              <c:strCache>
                <c:ptCount val="1"/>
                <c:pt idx="0">
                  <c:v>Social insertion companies</c:v>
                </c:pt>
              </c:strCache>
            </c:strRef>
          </c:tx>
          <c:spPr>
            <a:solidFill>
              <a:schemeClr val="accent2"/>
            </a:solidFill>
            <a:ln w="19050" cap="flat" cmpd="sng">
              <a:solidFill>
                <a:schemeClr val="bg1"/>
              </a:solidFill>
            </a:ln>
          </c:spPr>
          <c:invertIfNegative val="0"/>
          <c:dLbls>
            <c:dLbl>
              <c:idx val="0"/>
              <c:layout>
                <c:manualLayout>
                  <c:x val="-2.2499999999999998E-3"/>
                  <c:y val="0.53725000000000001"/>
                </c:manualLayout>
              </c:layout>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A9BC-4E5E-9402-7453A0173A17}"/>
                </c:ext>
              </c:extLst>
            </c:dLbl>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'Results report'!$C$141</c:f>
              <c:numCache>
                <c:formatCode>General</c:formatCode>
                <c:ptCount val="1"/>
                <c:pt idx="0">
                  <c:v>0</c:v>
                </c:pt>
              </c:numCache>
            </c:numRef>
          </c:val>
          <c:extLst>
            <c:ext xmlns:c16="http://schemas.microsoft.com/office/drawing/2014/chart" uri="{C3380CC4-5D6E-409C-BE32-E72D297353CC}">
              <c16:uniqueId val="{00000001-60C8-447B-B4C9-A0B51F2FFEC8}"/>
            </c:ext>
          </c:extLst>
        </c:ser>
        <c:dLbls>
          <c:showLegendKey val="0"/>
          <c:showVal val="0"/>
          <c:showCatName val="0"/>
          <c:showSerName val="0"/>
          <c:showPercent val="0"/>
          <c:showBubbleSize val="0"/>
        </c:dLbls>
        <c:gapWidth val="150"/>
        <c:axId val="9518542"/>
        <c:axId val="25630109"/>
      </c:barChart>
      <c:catAx>
        <c:axId val="9518542"/>
        <c:scaling>
          <c:orientation val="minMax"/>
        </c:scaling>
        <c:delete val="1"/>
        <c:axPos val="b"/>
        <c:majorGridlines>
          <c:spPr>
            <a:ln>
              <a:noFill/>
            </a:ln>
          </c:spPr>
        </c:majorGridlines>
        <c:minorGridlines>
          <c:spPr>
            <a:ln>
              <a:noFill/>
            </a:ln>
          </c:spPr>
        </c:minorGridlines>
        <c:majorTickMark val="out"/>
        <c:minorTickMark val="none"/>
        <c:tickLblPos val="nextTo"/>
        <c:crossAx val="25630109"/>
        <c:crosses val="autoZero"/>
        <c:auto val="1"/>
        <c:lblAlgn val="ctr"/>
        <c:lblOffset val="100"/>
        <c:noMultiLvlLbl val="0"/>
      </c:catAx>
      <c:valAx>
        <c:axId val="25630109"/>
        <c:scaling>
          <c:orientation val="minMax"/>
        </c:scaling>
        <c:delete val="0"/>
        <c:axPos val="l"/>
        <c:majorGridlines>
          <c:spPr>
            <a:ln>
              <a:noFill/>
            </a:ln>
          </c:spPr>
        </c:majorGridlines>
        <c:minorGridlines>
          <c:spPr>
            <a:ln>
              <a:noFill/>
            </a:ln>
          </c:spPr>
        </c:minorGridlines>
        <c:numFmt formatCode="General" sourceLinked="1"/>
        <c:majorTickMark val="out"/>
        <c:minorTickMark val="none"/>
        <c:tickLblPos val="nextTo"/>
        <c:spPr>
          <a:noFill/>
          <a:ln w="6350">
            <a:noFill/>
          </a:ln>
        </c:spPr>
        <c:txPr>
          <a:bodyPr/>
          <a:lstStyle/>
          <a:p>
            <a:pPr>
              <a:defRPr lang="en-US" sz="900" b="0" i="0" u="none" baseline="0">
                <a:solidFill>
                  <a:schemeClr val="tx1">
                    <a:lumMod val="65000"/>
                    <a:lumOff val="35000"/>
                  </a:schemeClr>
                </a:solidFill>
              </a:defRPr>
            </a:pPr>
            <a:endParaRPr lang="ca-ES"/>
          </a:p>
        </c:txPr>
        <c:crossAx val="9518542"/>
        <c:crosses val="autoZero"/>
        <c:crossBetween val="between"/>
      </c:valAx>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chemeClr val="tx1">
                    <a:lumMod val="65000"/>
                    <a:lumOff val="35000"/>
                  </a:schemeClr>
                </a:solidFill>
              </a:rPr>
              <a:t>Employees of the companies involved in holding the event with a temporary contract (%)</a:t>
            </a:r>
          </a:p>
        </c:rich>
      </c:tx>
      <c:overlay val="0"/>
      <c:spPr>
        <a:noFill/>
        <a:ln w="6350">
          <a:noFill/>
        </a:ln>
      </c:spPr>
    </c:title>
    <c:autoTitleDeleted val="0"/>
    <c:plotArea>
      <c:layout>
        <c:manualLayout>
          <c:layoutTarget val="inner"/>
          <c:xMode val="edge"/>
          <c:yMode val="edge"/>
          <c:x val="0.10324999999999999"/>
          <c:y val="0.21224999999999999"/>
          <c:w val="0.85950000000000004"/>
          <c:h val="0.47499999999999998"/>
        </c:manualLayout>
      </c:layout>
      <c:barChart>
        <c:barDir val="col"/>
        <c:grouping val="clustered"/>
        <c:varyColors val="0"/>
        <c:ser>
          <c:idx val="0"/>
          <c:order val="0"/>
          <c:tx>
            <c:strRef>
              <c:f>'Results report'!$B$146</c:f>
              <c:strCache>
                <c:ptCount val="1"/>
                <c:pt idx="0">
                  <c:v>Companies in which all employees have permanent contracts</c:v>
                </c:pt>
              </c:strCache>
            </c:strRef>
          </c:tx>
          <c:spPr>
            <a:solidFill>
              <a:schemeClr val="accent1"/>
            </a:solidFill>
            <a:ln w="19050" cap="flat" cmpd="sng">
              <a:solidFill>
                <a:schemeClr val="bg1"/>
              </a:solidFill>
            </a:ln>
          </c:spPr>
          <c:invertIfNegative val="0"/>
          <c:dLbls>
            <c:dLbl>
              <c:idx val="0"/>
              <c:layout>
                <c:manualLayout>
                  <c:x val="-3.2192389084060818E-3"/>
                  <c:y val="0.577887245198628"/>
                </c:manualLayout>
              </c:layout>
              <c:dLblPos val="outEnd"/>
              <c:showLegendKey val="0"/>
              <c:showVal val="1"/>
              <c:showCatName val="0"/>
              <c:showSerName val="1"/>
              <c:showPercent val="0"/>
              <c:showBubbleSize val="0"/>
              <c:extLst>
                <c:ext xmlns:c15="http://schemas.microsoft.com/office/drawing/2012/chart" uri="{CE6537A1-D6FC-4f65-9D91-7224C49458BB}">
                  <c15:layout>
                    <c:manualLayout>
                      <c:w val="0.11360882656408537"/>
                      <c:h val="8.4067320873240384E-2"/>
                    </c:manualLayout>
                  </c15:layout>
                </c:ext>
                <c:ext xmlns:c16="http://schemas.microsoft.com/office/drawing/2014/chart" uri="{C3380CC4-5D6E-409C-BE32-E72D297353CC}">
                  <c16:uniqueId val="{00000000-2E71-4018-89B2-7234A5DB9517}"/>
                </c:ext>
              </c:extLst>
            </c:dLbl>
            <c:spPr>
              <a:noFill/>
              <a:ln w="6350">
                <a:noFill/>
              </a:ln>
            </c:spPr>
            <c:txPr>
              <a:bodyPr rot="0" vert="horz"/>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'Results report'!$C$146</c:f>
              <c:numCache>
                <c:formatCode>0%</c:formatCode>
                <c:ptCount val="1"/>
                <c:pt idx="0">
                  <c:v>0</c:v>
                </c:pt>
              </c:numCache>
            </c:numRef>
          </c:val>
          <c:extLst>
            <c:ext xmlns:c16="http://schemas.microsoft.com/office/drawing/2014/chart" uri="{C3380CC4-5D6E-409C-BE32-E72D297353CC}">
              <c16:uniqueId val="{00000000-7742-43B1-BBC4-8BC06F6FF2AB}"/>
            </c:ext>
          </c:extLst>
        </c:ser>
        <c:ser>
          <c:idx val="1"/>
          <c:order val="1"/>
          <c:tx>
            <c:strRef>
              <c:f>'Results report'!$B$147</c:f>
              <c:strCache>
                <c:ptCount val="1"/>
                <c:pt idx="0">
                  <c:v>Companies in which 1-10% of the employees have temporary contracts</c:v>
                </c:pt>
              </c:strCache>
            </c:strRef>
          </c:tx>
          <c:spPr>
            <a:solidFill>
              <a:schemeClr val="accent2"/>
            </a:solidFill>
            <a:ln w="19050" cap="flat" cmpd="sng">
              <a:solidFill>
                <a:schemeClr val="bg1"/>
              </a:solidFill>
            </a:ln>
          </c:spPr>
          <c:invertIfNegative val="0"/>
          <c:dLbls>
            <c:dLbl>
              <c:idx val="0"/>
              <c:layout>
                <c:manualLayout>
                  <c:x val="-6.2346812864573489E-3"/>
                  <c:y val="0.57531924978586779"/>
                </c:manualLayout>
              </c:layout>
              <c:spPr>
                <a:noFill/>
                <a:ln w="6350">
                  <a:noFill/>
                </a:ln>
              </c:spPr>
              <c:txPr>
                <a:bodyPr rot="0" vert="horz"/>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extLst>
                <c:ext xmlns:c15="http://schemas.microsoft.com/office/drawing/2012/chart" uri="{CE6537A1-D6FC-4f65-9D91-7224C49458BB}">
                  <c15:layout>
                    <c:manualLayout>
                      <c:w val="0.12015546763887071"/>
                      <c:h val="8.4067320873240384E-2"/>
                    </c:manualLayout>
                  </c15:layout>
                </c:ext>
                <c:ext xmlns:c16="http://schemas.microsoft.com/office/drawing/2014/chart" uri="{C3380CC4-5D6E-409C-BE32-E72D297353CC}">
                  <c16:uniqueId val="{00000001-2E71-4018-89B2-7234A5DB9517}"/>
                </c:ext>
              </c:extLst>
            </c:dLbl>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'Results report'!$C$147</c:f>
              <c:numCache>
                <c:formatCode>0%</c:formatCode>
                <c:ptCount val="1"/>
                <c:pt idx="0">
                  <c:v>0</c:v>
                </c:pt>
              </c:numCache>
            </c:numRef>
          </c:val>
          <c:extLst>
            <c:ext xmlns:c16="http://schemas.microsoft.com/office/drawing/2014/chart" uri="{C3380CC4-5D6E-409C-BE32-E72D297353CC}">
              <c16:uniqueId val="{00000001-7742-43B1-BBC4-8BC06F6FF2AB}"/>
            </c:ext>
          </c:extLst>
        </c:ser>
        <c:ser>
          <c:idx val="2"/>
          <c:order val="2"/>
          <c:tx>
            <c:strRef>
              <c:f>'Results report'!$B$148</c:f>
              <c:strCache>
                <c:ptCount val="1"/>
                <c:pt idx="0">
                  <c:v>Companies in which 11-20% of the employees have temporary contracts</c:v>
                </c:pt>
              </c:strCache>
            </c:strRef>
          </c:tx>
          <c:spPr>
            <a:solidFill>
              <a:schemeClr val="accent3"/>
            </a:solidFill>
            <a:ln w="19050" cap="flat" cmpd="sng">
              <a:solidFill>
                <a:schemeClr val="bg1"/>
              </a:solidFill>
            </a:ln>
          </c:spPr>
          <c:invertIfNegative val="0"/>
          <c:dLbls>
            <c:dLbl>
              <c:idx val="0"/>
              <c:layout>
                <c:manualLayout>
                  <c:x val="-7.3043366740793633E-3"/>
                  <c:y val="0.57676747513323112"/>
                </c:manualLayout>
              </c:layout>
              <c:spPr>
                <a:noFill/>
                <a:ln w="6350">
                  <a:noFill/>
                </a:ln>
              </c:spPr>
              <c:txPr>
                <a:bodyPr rot="0" vert="horz"/>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extLst>
                <c:ext xmlns:c15="http://schemas.microsoft.com/office/drawing/2012/chart" uri="{CE6537A1-D6FC-4f65-9D91-7224C49458BB}">
                  <c15:layout>
                    <c:manualLayout>
                      <c:w val="0.11458008471191582"/>
                      <c:h val="8.4067320873240384E-2"/>
                    </c:manualLayout>
                  </c15:layout>
                </c:ext>
                <c:ext xmlns:c16="http://schemas.microsoft.com/office/drawing/2014/chart" uri="{C3380CC4-5D6E-409C-BE32-E72D297353CC}">
                  <c16:uniqueId val="{00000002-2E71-4018-89B2-7234A5DB9517}"/>
                </c:ext>
              </c:extLst>
            </c:dLbl>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'Results report'!$C$148</c:f>
              <c:numCache>
                <c:formatCode>0%</c:formatCode>
                <c:ptCount val="1"/>
                <c:pt idx="0">
                  <c:v>0</c:v>
                </c:pt>
              </c:numCache>
            </c:numRef>
          </c:val>
          <c:extLst>
            <c:ext xmlns:c16="http://schemas.microsoft.com/office/drawing/2014/chart" uri="{C3380CC4-5D6E-409C-BE32-E72D297353CC}">
              <c16:uniqueId val="{00000002-7742-43B1-BBC4-8BC06F6FF2AB}"/>
            </c:ext>
          </c:extLst>
        </c:ser>
        <c:ser>
          <c:idx val="3"/>
          <c:order val="3"/>
          <c:tx>
            <c:strRef>
              <c:f>'Results report'!$B$149</c:f>
              <c:strCache>
                <c:ptCount val="1"/>
                <c:pt idx="0">
                  <c:v>Companies in which 21-30% of the employees have temporary contracts</c:v>
                </c:pt>
              </c:strCache>
            </c:strRef>
          </c:tx>
          <c:spPr>
            <a:solidFill>
              <a:schemeClr val="accent4"/>
            </a:solidFill>
            <a:ln w="19050" cap="flat" cmpd="sng">
              <a:solidFill>
                <a:schemeClr val="bg1"/>
              </a:solidFill>
            </a:ln>
          </c:spPr>
          <c:invertIfNegative val="0"/>
          <c:dLbls>
            <c:dLbl>
              <c:idx val="0"/>
              <c:layout>
                <c:manualLayout>
                  <c:x val="7.156740814391856E-3"/>
                  <c:y val="0.58276556166250859"/>
                </c:manualLayout>
              </c:layout>
              <c:spPr>
                <a:noFill/>
                <a:ln w="6350">
                  <a:noFill/>
                </a:ln>
              </c:spPr>
              <c:txPr>
                <a:bodyPr rot="0" vert="horz"/>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extLst>
                <c:ext xmlns:c15="http://schemas.microsoft.com/office/drawing/2012/chart" uri="{CE6537A1-D6FC-4f65-9D91-7224C49458BB}">
                  <c15:layout>
                    <c:manualLayout>
                      <c:w val="0.13096119822778096"/>
                      <c:h val="8.4067320873240384E-2"/>
                    </c:manualLayout>
                  </c15:layout>
                </c:ext>
                <c:ext xmlns:c16="http://schemas.microsoft.com/office/drawing/2014/chart" uri="{C3380CC4-5D6E-409C-BE32-E72D297353CC}">
                  <c16:uniqueId val="{00000003-2E71-4018-89B2-7234A5DB9517}"/>
                </c:ext>
              </c:extLst>
            </c:dLbl>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'Results report'!$C$149</c:f>
              <c:numCache>
                <c:formatCode>0%</c:formatCode>
                <c:ptCount val="1"/>
                <c:pt idx="0">
                  <c:v>0</c:v>
                </c:pt>
              </c:numCache>
            </c:numRef>
          </c:val>
          <c:extLst>
            <c:ext xmlns:c16="http://schemas.microsoft.com/office/drawing/2014/chart" uri="{C3380CC4-5D6E-409C-BE32-E72D297353CC}">
              <c16:uniqueId val="{00000003-7742-43B1-BBC4-8BC06F6FF2AB}"/>
            </c:ext>
          </c:extLst>
        </c:ser>
        <c:ser>
          <c:idx val="4"/>
          <c:order val="4"/>
          <c:tx>
            <c:strRef>
              <c:f>'Results report'!$B$150</c:f>
              <c:strCache>
                <c:ptCount val="1"/>
                <c:pt idx="0">
                  <c:v>Companies in which 31-40% of the employees have temporary contracts</c:v>
                </c:pt>
              </c:strCache>
            </c:strRef>
          </c:tx>
          <c:spPr>
            <a:solidFill>
              <a:schemeClr val="accent5"/>
            </a:solidFill>
            <a:ln w="19050" cap="flat" cmpd="sng">
              <a:solidFill>
                <a:schemeClr val="bg1"/>
              </a:solidFill>
            </a:ln>
          </c:spPr>
          <c:invertIfNegative val="0"/>
          <c:dLbls>
            <c:dLbl>
              <c:idx val="0"/>
              <c:layout>
                <c:manualLayout>
                  <c:x val="-2.0440460318503022E-3"/>
                  <c:y val="0.58191433493902633"/>
                </c:manualLayout>
              </c:layout>
              <c:spPr>
                <a:noFill/>
                <a:ln w="6350">
                  <a:noFill/>
                </a:ln>
              </c:spPr>
              <c:txPr>
                <a:bodyPr rot="0" vert="horz"/>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extLst>
                <c:ext xmlns:c15="http://schemas.microsoft.com/office/drawing/2012/chart" uri="{CE6537A1-D6FC-4f65-9D91-7224C49458BB}">
                  <c15:layout>
                    <c:manualLayout>
                      <c:w val="0.12160056193300088"/>
                      <c:h val="8.4067320873240384E-2"/>
                    </c:manualLayout>
                  </c15:layout>
                </c:ext>
                <c:ext xmlns:c16="http://schemas.microsoft.com/office/drawing/2014/chart" uri="{C3380CC4-5D6E-409C-BE32-E72D297353CC}">
                  <c16:uniqueId val="{00000004-2E71-4018-89B2-7234A5DB9517}"/>
                </c:ext>
              </c:extLst>
            </c:dLbl>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'Results report'!$C$150</c:f>
              <c:numCache>
                <c:formatCode>0%</c:formatCode>
                <c:ptCount val="1"/>
                <c:pt idx="0">
                  <c:v>0</c:v>
                </c:pt>
              </c:numCache>
            </c:numRef>
          </c:val>
          <c:extLst>
            <c:ext xmlns:c16="http://schemas.microsoft.com/office/drawing/2014/chart" uri="{C3380CC4-5D6E-409C-BE32-E72D297353CC}">
              <c16:uniqueId val="{00000004-7742-43B1-BBC4-8BC06F6FF2AB}"/>
            </c:ext>
          </c:extLst>
        </c:ser>
        <c:ser>
          <c:idx val="5"/>
          <c:order val="5"/>
          <c:tx>
            <c:strRef>
              <c:f>'Results report'!$B$151</c:f>
              <c:strCache>
                <c:ptCount val="1"/>
                <c:pt idx="0">
                  <c:v>Companies in which 41-60% of the employees have temporary contracts</c:v>
                </c:pt>
              </c:strCache>
            </c:strRef>
          </c:tx>
          <c:spPr>
            <a:solidFill>
              <a:schemeClr val="accent6"/>
            </a:solidFill>
            <a:ln w="19050" cap="flat" cmpd="sng">
              <a:solidFill>
                <a:schemeClr val="bg1"/>
              </a:solidFill>
            </a:ln>
          </c:spPr>
          <c:invertIfNegative val="0"/>
          <c:dLbls>
            <c:dLbl>
              <c:idx val="0"/>
              <c:layout>
                <c:manualLayout>
                  <c:x val="5.4712734878495529E-3"/>
                  <c:y val="0.58104773258491127"/>
                </c:manualLayout>
              </c:layout>
              <c:spPr>
                <a:noFill/>
                <a:ln w="6350">
                  <a:noFill/>
                </a:ln>
              </c:spPr>
              <c:txPr>
                <a:bodyPr rot="0" vert="horz"/>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extLst>
                <c:ext xmlns:c15="http://schemas.microsoft.com/office/drawing/2012/chart" uri="{CE6537A1-D6FC-4f65-9D91-7224C49458BB}">
                  <c15:layout>
                    <c:manualLayout>
                      <c:w val="0.1251108005435434"/>
                      <c:h val="8.4067320873240384E-2"/>
                    </c:manualLayout>
                  </c15:layout>
                </c:ext>
                <c:ext xmlns:c16="http://schemas.microsoft.com/office/drawing/2014/chart" uri="{C3380CC4-5D6E-409C-BE32-E72D297353CC}">
                  <c16:uniqueId val="{00000005-2E71-4018-89B2-7234A5DB9517}"/>
                </c:ext>
              </c:extLst>
            </c:dLbl>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'Results report'!$C$151</c:f>
              <c:numCache>
                <c:formatCode>0%</c:formatCode>
                <c:ptCount val="1"/>
                <c:pt idx="0">
                  <c:v>0</c:v>
                </c:pt>
              </c:numCache>
            </c:numRef>
          </c:val>
          <c:extLst>
            <c:ext xmlns:c16="http://schemas.microsoft.com/office/drawing/2014/chart" uri="{C3380CC4-5D6E-409C-BE32-E72D297353CC}">
              <c16:uniqueId val="{00000005-7742-43B1-BBC4-8BC06F6FF2AB}"/>
            </c:ext>
          </c:extLst>
        </c:ser>
        <c:ser>
          <c:idx val="6"/>
          <c:order val="6"/>
          <c:tx>
            <c:strRef>
              <c:f>'Results report'!$B$152</c:f>
              <c:strCache>
                <c:ptCount val="1"/>
                <c:pt idx="0">
                  <c:v>Companies in which more than 60% of the employees have temporary contracts</c:v>
                </c:pt>
              </c:strCache>
            </c:strRef>
          </c:tx>
          <c:spPr>
            <a:solidFill>
              <a:schemeClr val="accent1">
                <a:lumMod val="60000"/>
              </a:schemeClr>
            </a:solidFill>
            <a:ln w="19050" cap="flat" cmpd="sng">
              <a:solidFill>
                <a:schemeClr val="bg1"/>
              </a:solidFill>
            </a:ln>
          </c:spPr>
          <c:invertIfNegative val="0"/>
          <c:dLbls>
            <c:dLbl>
              <c:idx val="0"/>
              <c:layout>
                <c:manualLayout>
                  <c:x val="9.8810913580595523E-3"/>
                  <c:y val="0.57191434289193865"/>
                </c:manualLayout>
              </c:layout>
              <c:spPr>
                <a:noFill/>
                <a:ln w="6350">
                  <a:noFill/>
                </a:ln>
              </c:spPr>
              <c:txPr>
                <a:bodyPr rot="0" vert="horz"/>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extLst>
                <c:ext xmlns:c15="http://schemas.microsoft.com/office/drawing/2012/chart" uri="{CE6537A1-D6FC-4f65-9D91-7224C49458BB}">
                  <c15:layout>
                    <c:manualLayout>
                      <c:w val="0.1368115959120185"/>
                      <c:h val="8.4067320873240384E-2"/>
                    </c:manualLayout>
                  </c15:layout>
                </c:ext>
                <c:ext xmlns:c16="http://schemas.microsoft.com/office/drawing/2014/chart" uri="{C3380CC4-5D6E-409C-BE32-E72D297353CC}">
                  <c16:uniqueId val="{00000006-2E71-4018-89B2-7234A5DB9517}"/>
                </c:ext>
              </c:extLst>
            </c:dLbl>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'Results report'!$C$152</c:f>
              <c:numCache>
                <c:formatCode>0%</c:formatCode>
                <c:ptCount val="1"/>
                <c:pt idx="0">
                  <c:v>0</c:v>
                </c:pt>
              </c:numCache>
            </c:numRef>
          </c:val>
          <c:extLst>
            <c:ext xmlns:c16="http://schemas.microsoft.com/office/drawing/2014/chart" uri="{C3380CC4-5D6E-409C-BE32-E72D297353CC}">
              <c16:uniqueId val="{00000006-7742-43B1-BBC4-8BC06F6FF2AB}"/>
            </c:ext>
          </c:extLst>
        </c:ser>
        <c:dLbls>
          <c:showLegendKey val="0"/>
          <c:showVal val="0"/>
          <c:showCatName val="0"/>
          <c:showSerName val="0"/>
          <c:showPercent val="0"/>
          <c:showBubbleSize val="0"/>
        </c:dLbls>
        <c:gapWidth val="150"/>
        <c:axId val="22979768"/>
        <c:axId val="15418409"/>
      </c:barChart>
      <c:catAx>
        <c:axId val="22979768"/>
        <c:scaling>
          <c:orientation val="minMax"/>
        </c:scaling>
        <c:delete val="1"/>
        <c:axPos val="b"/>
        <c:majorGridlines>
          <c:spPr>
            <a:ln>
              <a:noFill/>
            </a:ln>
          </c:spPr>
        </c:majorGridlines>
        <c:minorGridlines>
          <c:spPr>
            <a:ln>
              <a:noFill/>
            </a:ln>
          </c:spPr>
        </c:minorGridlines>
        <c:majorTickMark val="out"/>
        <c:minorTickMark val="none"/>
        <c:tickLblPos val="nextTo"/>
        <c:crossAx val="15418409"/>
        <c:crosses val="autoZero"/>
        <c:auto val="1"/>
        <c:lblAlgn val="ctr"/>
        <c:lblOffset val="100"/>
        <c:noMultiLvlLbl val="0"/>
      </c:catAx>
      <c:valAx>
        <c:axId val="15418409"/>
        <c:scaling>
          <c:orientation val="minMax"/>
          <c:max val="1"/>
        </c:scaling>
        <c:delete val="0"/>
        <c:axPos val="l"/>
        <c:majorGridlines>
          <c:spPr>
            <a:ln>
              <a:noFill/>
            </a:ln>
          </c:spPr>
        </c:majorGridlines>
        <c:minorGridlines>
          <c:spPr>
            <a:ln>
              <a:noFill/>
            </a:ln>
          </c:spPr>
        </c:minorGridlines>
        <c:numFmt formatCode="0%" sourceLinked="1"/>
        <c:majorTickMark val="out"/>
        <c:minorTickMark val="none"/>
        <c:tickLblPos val="nextTo"/>
        <c:spPr>
          <a:noFill/>
          <a:ln w="6350">
            <a:noFill/>
          </a:ln>
        </c:spPr>
        <c:txPr>
          <a:bodyPr/>
          <a:lstStyle/>
          <a:p>
            <a:pPr>
              <a:defRPr lang="en-US" sz="900" b="0" i="0" u="none" baseline="0">
                <a:solidFill>
                  <a:schemeClr val="tx1">
                    <a:lumMod val="65000"/>
                    <a:lumOff val="35000"/>
                  </a:schemeClr>
                </a:solidFill>
              </a:defRPr>
            </a:pPr>
            <a:endParaRPr lang="ca-ES"/>
          </a:p>
        </c:txPr>
        <c:crossAx val="22979768"/>
        <c:crosses val="autoZero"/>
        <c:crossBetween val="between"/>
      </c:valAx>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chemeClr val="tx1">
                    <a:lumMod val="65000"/>
                    <a:lumOff val="35000"/>
                  </a:schemeClr>
                </a:solidFill>
              </a:rPr>
              <a:t>Companies that carry out a remuneration audit (%)</a:t>
            </a:r>
          </a:p>
        </c:rich>
      </c:tx>
      <c:layout>
        <c:manualLayout>
          <c:xMode val="edge"/>
          <c:yMode val="edge"/>
          <c:x val="0.17050000000000001"/>
          <c:y val="7.5499999999999998E-2"/>
        </c:manualLayout>
      </c:layout>
      <c:overlay val="0"/>
      <c:spPr>
        <a:noFill/>
        <a:ln w="6350">
          <a:noFill/>
        </a:ln>
      </c:spPr>
    </c:title>
    <c:autoTitleDeleted val="0"/>
    <c:plotArea>
      <c:layout>
        <c:manualLayout>
          <c:layoutTarget val="inner"/>
          <c:xMode val="edge"/>
          <c:yMode val="edge"/>
          <c:x val="0.34275"/>
          <c:y val="0.3745"/>
          <c:w val="0.30225000000000002"/>
          <c:h val="0.50849999999999995"/>
        </c:manualLayout>
      </c:layout>
      <c:pieChart>
        <c:varyColors val="1"/>
        <c:ser>
          <c:idx val="0"/>
          <c:order val="0"/>
          <c:tx>
            <c:strRef>
              <c:f>'Results report'!$B$163:$B$164</c:f>
              <c:strCache>
                <c:ptCount val="2"/>
                <c:pt idx="0">
                  <c:v>Yes</c:v>
                </c:pt>
                <c:pt idx="1">
                  <c:v>No</c:v>
                </c:pt>
              </c:strCache>
            </c:strRef>
          </c:tx>
          <c:dPt>
            <c:idx val="0"/>
            <c:bubble3D val="0"/>
            <c:spPr>
              <a:solidFill>
                <a:schemeClr val="accent1"/>
              </a:solidFill>
              <a:ln w="19050" cap="flat" cmpd="sng">
                <a:solidFill>
                  <a:schemeClr val="bg1"/>
                </a:solidFill>
              </a:ln>
            </c:spPr>
            <c:extLst>
              <c:ext xmlns:c16="http://schemas.microsoft.com/office/drawing/2014/chart" uri="{C3380CC4-5D6E-409C-BE32-E72D297353CC}">
                <c16:uniqueId val="{00000001-EC6A-4433-A7AD-60E35586C368}"/>
              </c:ext>
            </c:extLst>
          </c:dPt>
          <c:dPt>
            <c:idx val="1"/>
            <c:bubble3D val="0"/>
            <c:spPr>
              <a:solidFill>
                <a:schemeClr val="accent2"/>
              </a:solidFill>
              <a:ln w="19050" cap="flat" cmpd="sng">
                <a:solidFill>
                  <a:schemeClr val="bg1"/>
                </a:solidFill>
              </a:ln>
            </c:spPr>
            <c:extLst>
              <c:ext xmlns:c16="http://schemas.microsoft.com/office/drawing/2014/chart" uri="{C3380CC4-5D6E-409C-BE32-E72D297353CC}">
                <c16:uniqueId val="{00000003-EC6A-4433-A7AD-60E35586C368}"/>
              </c:ext>
            </c:extLst>
          </c:dPt>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1"/>
            <c:showVal val="0"/>
            <c:showCatName val="0"/>
            <c:showSerName val="1"/>
            <c:showPercent val="1"/>
            <c:showBubbleSize val="0"/>
            <c:showLeaderLines val="1"/>
            <c:leaderLines>
              <c:spPr>
                <a:ln w="9525" cap="flat" cmpd="sng">
                  <a:solidFill>
                    <a:schemeClr val="tx1">
                      <a:lumMod val="35000"/>
                      <a:lumOff val="65000"/>
                    </a:schemeClr>
                  </a:solidFill>
                  <a:round/>
                </a:ln>
              </c:spPr>
            </c:leaderLines>
            <c:extLst>
              <c:ext xmlns:c15="http://schemas.microsoft.com/office/drawing/2012/chart" uri="{CE6537A1-D6FC-4f65-9D91-7224C49458BB}"/>
            </c:extLst>
          </c:dLbls>
          <c:val>
            <c:numRef>
              <c:f>'Results report'!$C$163:$C$164</c:f>
              <c:numCache>
                <c:formatCode>0%</c:formatCode>
                <c:ptCount val="2"/>
                <c:pt idx="0">
                  <c:v>0</c:v>
                </c:pt>
                <c:pt idx="1">
                  <c:v>0</c:v>
                </c:pt>
              </c:numCache>
            </c:numRef>
          </c:val>
          <c:extLst>
            <c:ext xmlns:c16="http://schemas.microsoft.com/office/drawing/2014/chart" uri="{C3380CC4-5D6E-409C-BE32-E72D297353CC}">
              <c16:uniqueId val="{00000000-21FA-494E-9973-E356C1D02E43}"/>
            </c:ext>
          </c:extLst>
        </c:ser>
        <c:dLbls>
          <c:showLegendKey val="0"/>
          <c:showVal val="0"/>
          <c:showCatName val="0"/>
          <c:showSerName val="0"/>
          <c:showPercent val="0"/>
          <c:showBubbleSize val="0"/>
          <c:showLeaderLines val="1"/>
        </c:dLbls>
        <c:firstSliceAng val="0"/>
      </c:pieChart>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chemeClr val="tx1">
                    <a:lumMod val="65000"/>
                    <a:lumOff val="35000"/>
                  </a:schemeClr>
                </a:solidFill>
              </a:rPr>
              <a:t>Salary ratios of the companies involved in the event (%)</a:t>
            </a:r>
          </a:p>
        </c:rich>
      </c:tx>
      <c:overlay val="0"/>
      <c:spPr>
        <a:noFill/>
        <a:ln w="6350">
          <a:noFill/>
        </a:ln>
      </c:spPr>
    </c:title>
    <c:autoTitleDeleted val="0"/>
    <c:plotArea>
      <c:layout>
        <c:manualLayout>
          <c:layoutTarget val="inner"/>
          <c:xMode val="edge"/>
          <c:yMode val="edge"/>
          <c:x val="0.10324999999999999"/>
          <c:y val="0.21224999999999999"/>
          <c:w val="0.85950000000000004"/>
          <c:h val="0.47499999999999998"/>
        </c:manualLayout>
      </c:layout>
      <c:barChart>
        <c:barDir val="col"/>
        <c:grouping val="clustered"/>
        <c:varyColors val="0"/>
        <c:ser>
          <c:idx val="0"/>
          <c:order val="0"/>
          <c:tx>
            <c:strRef>
              <c:f>'Results report'!$B$155</c:f>
              <c:strCache>
                <c:ptCount val="1"/>
                <c:pt idx="0">
                  <c:v>Salary ratio of 1:1 to 1:6</c:v>
                </c:pt>
              </c:strCache>
            </c:strRef>
          </c:tx>
          <c:spPr>
            <a:solidFill>
              <a:schemeClr val="accent1"/>
            </a:solidFill>
            <a:ln w="19050" cap="flat" cmpd="sng">
              <a:solidFill>
                <a:schemeClr val="bg1"/>
              </a:solidFill>
            </a:ln>
          </c:spPr>
          <c:invertIfNegative val="0"/>
          <c:dLbls>
            <c:dLbl>
              <c:idx val="0"/>
              <c:layout>
                <c:manualLayout>
                  <c:x val="-3.2499999999999999E-3"/>
                  <c:y val="0.62175000000000002"/>
                </c:manualLayout>
              </c:layout>
              <c:dLblPos val="outEnd"/>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887A-4D65-B70B-2CB74DE42F0A}"/>
                </c:ext>
              </c:extLst>
            </c:dLbl>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'Results report'!$C$155</c:f>
              <c:numCache>
                <c:formatCode>0%</c:formatCode>
                <c:ptCount val="1"/>
                <c:pt idx="0">
                  <c:v>0</c:v>
                </c:pt>
              </c:numCache>
            </c:numRef>
          </c:val>
          <c:extLst>
            <c:ext xmlns:c16="http://schemas.microsoft.com/office/drawing/2014/chart" uri="{C3380CC4-5D6E-409C-BE32-E72D297353CC}">
              <c16:uniqueId val="{00000000-F292-484E-BA41-2239354062BF}"/>
            </c:ext>
          </c:extLst>
        </c:ser>
        <c:ser>
          <c:idx val="1"/>
          <c:order val="1"/>
          <c:tx>
            <c:strRef>
              <c:f>'Results report'!$B$156</c:f>
              <c:strCache>
                <c:ptCount val="1"/>
                <c:pt idx="0">
                  <c:v>Salary ratio of 1:7 to 1:14</c:v>
                </c:pt>
              </c:strCache>
            </c:strRef>
          </c:tx>
          <c:spPr>
            <a:solidFill>
              <a:schemeClr val="accent2"/>
            </a:solidFill>
            <a:ln w="19050" cap="flat" cmpd="sng">
              <a:solidFill>
                <a:schemeClr val="bg1"/>
              </a:solidFill>
            </a:ln>
          </c:spPr>
          <c:invertIfNegative val="0"/>
          <c:dLbls>
            <c:dLbl>
              <c:idx val="0"/>
              <c:layout>
                <c:manualLayout>
                  <c:x val="-1.9999738889999322E-3"/>
                  <c:y val="0.62267390657482979"/>
                </c:manualLayout>
              </c:layout>
              <c:dLblPos val="outEnd"/>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887A-4D65-B70B-2CB74DE42F0A}"/>
                </c:ext>
              </c:extLst>
            </c:dLbl>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'Results report'!$C$156</c:f>
              <c:numCache>
                <c:formatCode>0%</c:formatCode>
                <c:ptCount val="1"/>
                <c:pt idx="0">
                  <c:v>0</c:v>
                </c:pt>
              </c:numCache>
            </c:numRef>
          </c:val>
          <c:extLst>
            <c:ext xmlns:c16="http://schemas.microsoft.com/office/drawing/2014/chart" uri="{C3380CC4-5D6E-409C-BE32-E72D297353CC}">
              <c16:uniqueId val="{00000001-F292-484E-BA41-2239354062BF}"/>
            </c:ext>
          </c:extLst>
        </c:ser>
        <c:ser>
          <c:idx val="2"/>
          <c:order val="2"/>
          <c:tx>
            <c:strRef>
              <c:f>'Results report'!$B$157</c:f>
              <c:strCache>
                <c:ptCount val="1"/>
                <c:pt idx="0">
                  <c:v>Salary ratio of 1:15 to 1:20</c:v>
                </c:pt>
              </c:strCache>
            </c:strRef>
          </c:tx>
          <c:spPr>
            <a:solidFill>
              <a:schemeClr val="accent3"/>
            </a:solidFill>
            <a:ln w="19050" cap="flat" cmpd="sng">
              <a:solidFill>
                <a:schemeClr val="bg1"/>
              </a:solidFill>
            </a:ln>
          </c:spPr>
          <c:invertIfNegative val="0"/>
          <c:dLbls>
            <c:dLbl>
              <c:idx val="0"/>
              <c:layout>
                <c:manualLayout>
                  <c:x val="3.3530569453329436E-4"/>
                  <c:y val="0.63221013573829277"/>
                </c:manualLayout>
              </c:layout>
              <c:dLblPos val="outEnd"/>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887A-4D65-B70B-2CB74DE42F0A}"/>
                </c:ext>
              </c:extLst>
            </c:dLbl>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'Results report'!$C$157</c:f>
              <c:numCache>
                <c:formatCode>0%</c:formatCode>
                <c:ptCount val="1"/>
                <c:pt idx="0">
                  <c:v>0</c:v>
                </c:pt>
              </c:numCache>
            </c:numRef>
          </c:val>
          <c:extLst>
            <c:ext xmlns:c16="http://schemas.microsoft.com/office/drawing/2014/chart" uri="{C3380CC4-5D6E-409C-BE32-E72D297353CC}">
              <c16:uniqueId val="{00000002-F292-484E-BA41-2239354062BF}"/>
            </c:ext>
          </c:extLst>
        </c:ser>
        <c:ser>
          <c:idx val="3"/>
          <c:order val="3"/>
          <c:tx>
            <c:strRef>
              <c:f>'Results report'!$B$158</c:f>
              <c:strCache>
                <c:ptCount val="1"/>
                <c:pt idx="0">
                  <c:v>Salary ratio of 1:21 to 1:29</c:v>
                </c:pt>
              </c:strCache>
            </c:strRef>
          </c:tx>
          <c:spPr>
            <a:solidFill>
              <a:schemeClr val="accent4"/>
            </a:solidFill>
            <a:ln w="19050" cap="flat" cmpd="sng">
              <a:solidFill>
                <a:schemeClr val="bg1"/>
              </a:solidFill>
            </a:ln>
          </c:spPr>
          <c:invertIfNegative val="0"/>
          <c:dLbls>
            <c:dLbl>
              <c:idx val="0"/>
              <c:layout>
                <c:manualLayout>
                  <c:x val="2.5882069116551845E-3"/>
                  <c:y val="0.60330788448365724"/>
                </c:manualLayout>
              </c:layout>
              <c:dLblPos val="outEnd"/>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887A-4D65-B70B-2CB74DE42F0A}"/>
                </c:ext>
              </c:extLst>
            </c:dLbl>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'Results report'!$C$158</c:f>
              <c:numCache>
                <c:formatCode>0%</c:formatCode>
                <c:ptCount val="1"/>
                <c:pt idx="0">
                  <c:v>0</c:v>
                </c:pt>
              </c:numCache>
            </c:numRef>
          </c:val>
          <c:extLst>
            <c:ext xmlns:c16="http://schemas.microsoft.com/office/drawing/2014/chart" uri="{C3380CC4-5D6E-409C-BE32-E72D297353CC}">
              <c16:uniqueId val="{00000003-F292-484E-BA41-2239354062BF}"/>
            </c:ext>
          </c:extLst>
        </c:ser>
        <c:ser>
          <c:idx val="4"/>
          <c:order val="4"/>
          <c:tx>
            <c:strRef>
              <c:f>'Results report'!$B$159</c:f>
              <c:strCache>
                <c:ptCount val="1"/>
                <c:pt idx="0">
                  <c:v>Salary ratio of 1:30 or more</c:v>
                </c:pt>
              </c:strCache>
            </c:strRef>
          </c:tx>
          <c:spPr>
            <a:solidFill>
              <a:schemeClr val="accent5"/>
            </a:solidFill>
            <a:ln w="19050" cap="flat" cmpd="sng">
              <a:solidFill>
                <a:schemeClr val="bg1"/>
              </a:solidFill>
            </a:ln>
          </c:spPr>
          <c:invertIfNegative val="0"/>
          <c:dLbls>
            <c:dLbl>
              <c:idx val="0"/>
              <c:layout>
                <c:manualLayout>
                  <c:x val="2.3352795835331411E-3"/>
                  <c:y val="0.60838034680464825"/>
                </c:manualLayout>
              </c:layout>
              <c:dLblPos val="outEnd"/>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887A-4D65-B70B-2CB74DE42F0A}"/>
                </c:ext>
              </c:extLst>
            </c:dLbl>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'Results report'!$C$159</c:f>
              <c:numCache>
                <c:formatCode>0%</c:formatCode>
                <c:ptCount val="1"/>
                <c:pt idx="0">
                  <c:v>0</c:v>
                </c:pt>
              </c:numCache>
            </c:numRef>
          </c:val>
          <c:extLst>
            <c:ext xmlns:c16="http://schemas.microsoft.com/office/drawing/2014/chart" uri="{C3380CC4-5D6E-409C-BE32-E72D297353CC}">
              <c16:uniqueId val="{00000004-F292-484E-BA41-2239354062BF}"/>
            </c:ext>
          </c:extLst>
        </c:ser>
        <c:dLbls>
          <c:showLegendKey val="0"/>
          <c:showVal val="0"/>
          <c:showCatName val="0"/>
          <c:showSerName val="0"/>
          <c:showPercent val="0"/>
          <c:showBubbleSize val="0"/>
        </c:dLbls>
        <c:gapWidth val="150"/>
        <c:axId val="24866487"/>
        <c:axId val="113976"/>
      </c:barChart>
      <c:catAx>
        <c:axId val="24866487"/>
        <c:scaling>
          <c:orientation val="minMax"/>
        </c:scaling>
        <c:delete val="1"/>
        <c:axPos val="b"/>
        <c:majorGridlines>
          <c:spPr>
            <a:ln>
              <a:noFill/>
            </a:ln>
          </c:spPr>
        </c:majorGridlines>
        <c:minorGridlines>
          <c:spPr>
            <a:ln>
              <a:noFill/>
            </a:ln>
          </c:spPr>
        </c:minorGridlines>
        <c:majorTickMark val="out"/>
        <c:minorTickMark val="none"/>
        <c:tickLblPos val="nextTo"/>
        <c:crossAx val="113976"/>
        <c:crosses val="autoZero"/>
        <c:auto val="1"/>
        <c:lblAlgn val="ctr"/>
        <c:lblOffset val="100"/>
        <c:noMultiLvlLbl val="0"/>
      </c:catAx>
      <c:valAx>
        <c:axId val="113976"/>
        <c:scaling>
          <c:orientation val="minMax"/>
          <c:max val="1"/>
        </c:scaling>
        <c:delete val="0"/>
        <c:axPos val="l"/>
        <c:majorGridlines>
          <c:spPr>
            <a:ln>
              <a:noFill/>
            </a:ln>
          </c:spPr>
        </c:majorGridlines>
        <c:minorGridlines>
          <c:spPr>
            <a:ln>
              <a:noFill/>
            </a:ln>
          </c:spPr>
        </c:minorGridlines>
        <c:numFmt formatCode="0%" sourceLinked="1"/>
        <c:majorTickMark val="out"/>
        <c:minorTickMark val="none"/>
        <c:tickLblPos val="nextTo"/>
        <c:spPr>
          <a:noFill/>
          <a:ln w="6350">
            <a:noFill/>
          </a:ln>
        </c:spPr>
        <c:txPr>
          <a:bodyPr/>
          <a:lstStyle/>
          <a:p>
            <a:pPr>
              <a:defRPr lang="en-US" sz="900" b="0" i="0" u="none" baseline="0">
                <a:solidFill>
                  <a:schemeClr val="tx1">
                    <a:lumMod val="65000"/>
                    <a:lumOff val="35000"/>
                  </a:schemeClr>
                </a:solidFill>
              </a:defRPr>
            </a:pPr>
            <a:endParaRPr lang="ca-ES"/>
          </a:p>
        </c:txPr>
        <c:crossAx val="24866487"/>
        <c:crosses val="autoZero"/>
        <c:crossBetween val="between"/>
      </c:valAx>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chemeClr val="tx1">
                    <a:lumMod val="65000"/>
                    <a:lumOff val="35000"/>
                  </a:schemeClr>
                </a:solidFill>
              </a:rPr>
              <a:t>Carbon footprint excluding Mobility (tCO</a:t>
            </a:r>
            <a:r>
              <a:rPr lang="en-US" sz="1050" b="0" i="0" u="none" baseline="-25000">
                <a:solidFill>
                  <a:schemeClr val="tx1">
                    <a:lumMod val="65000"/>
                    <a:lumOff val="35000"/>
                  </a:schemeClr>
                </a:solidFill>
              </a:rPr>
              <a:t>2</a:t>
            </a:r>
            <a:r>
              <a:rPr lang="en-US" sz="1400" b="0" i="0" u="none" baseline="-25000">
                <a:solidFill>
                  <a:schemeClr val="tx1">
                    <a:lumMod val="65000"/>
                    <a:lumOff val="35000"/>
                  </a:schemeClr>
                </a:solidFill>
              </a:rPr>
              <a:t>eq</a:t>
            </a:r>
            <a:r>
              <a:rPr lang="en-US" sz="1400" b="0" i="0" u="none" baseline="0">
                <a:solidFill>
                  <a:schemeClr val="tx1">
                    <a:lumMod val="65000"/>
                    <a:lumOff val="35000"/>
                  </a:schemeClr>
                </a:solidFill>
              </a:rPr>
              <a:t>)</a:t>
            </a:r>
          </a:p>
        </c:rich>
      </c:tx>
      <c:layout>
        <c:manualLayout>
          <c:xMode val="edge"/>
          <c:yMode val="edge"/>
          <c:x val="0.19550000000000001"/>
          <c:y val="6.3750000000000001E-2"/>
        </c:manualLayout>
      </c:layout>
      <c:overlay val="0"/>
      <c:spPr>
        <a:noFill/>
        <a:ln w="6350">
          <a:noFill/>
        </a:ln>
      </c:spPr>
    </c:title>
    <c:autoTitleDeleted val="0"/>
    <c:plotArea>
      <c:layout>
        <c:manualLayout>
          <c:layoutTarget val="inner"/>
          <c:xMode val="edge"/>
          <c:yMode val="edge"/>
          <c:x val="0.34925"/>
          <c:y val="0.16700000000000001"/>
          <c:w val="0.27"/>
          <c:h val="0.60875000000000001"/>
        </c:manualLayout>
      </c:layout>
      <c:pieChart>
        <c:varyColors val="1"/>
        <c:ser>
          <c:idx val="0"/>
          <c:order val="0"/>
          <c:dPt>
            <c:idx val="0"/>
            <c:bubble3D val="0"/>
            <c:spPr>
              <a:solidFill>
                <a:srgbClr val="FFFF00"/>
              </a:solidFill>
              <a:ln w="19050" cap="flat" cmpd="sng">
                <a:solidFill>
                  <a:schemeClr val="bg1"/>
                </a:solidFill>
              </a:ln>
            </c:spPr>
            <c:extLst>
              <c:ext xmlns:c16="http://schemas.microsoft.com/office/drawing/2014/chart" uri="{C3380CC4-5D6E-409C-BE32-E72D297353CC}">
                <c16:uniqueId val="{00000001-6775-4746-9BBF-5D4206730F84}"/>
              </c:ext>
            </c:extLst>
          </c:dPt>
          <c:dPt>
            <c:idx val="1"/>
            <c:bubble3D val="0"/>
            <c:spPr>
              <a:solidFill>
                <a:schemeClr val="accent3"/>
              </a:solidFill>
              <a:ln w="19050" cap="flat" cmpd="sng">
                <a:solidFill>
                  <a:schemeClr val="bg1"/>
                </a:solidFill>
              </a:ln>
            </c:spPr>
            <c:extLst>
              <c:ext xmlns:c16="http://schemas.microsoft.com/office/drawing/2014/chart" uri="{C3380CC4-5D6E-409C-BE32-E72D297353CC}">
                <c16:uniqueId val="{00000003-6775-4746-9BBF-5D4206730F84}"/>
              </c:ext>
            </c:extLst>
          </c:dPt>
          <c:dPt>
            <c:idx val="2"/>
            <c:bubble3D val="0"/>
            <c:spPr>
              <a:solidFill>
                <a:schemeClr val="accent3"/>
              </a:solidFill>
              <a:ln w="19050" cap="flat" cmpd="sng">
                <a:solidFill>
                  <a:schemeClr val="bg1"/>
                </a:solidFill>
              </a:ln>
            </c:spPr>
            <c:extLst>
              <c:ext xmlns:c16="http://schemas.microsoft.com/office/drawing/2014/chart" uri="{C3380CC4-5D6E-409C-BE32-E72D297353CC}">
                <c16:uniqueId val="{00000005-6775-4746-9BBF-5D4206730F84}"/>
              </c:ext>
            </c:extLst>
          </c:dPt>
          <c:dPt>
            <c:idx val="3"/>
            <c:bubble3D val="0"/>
            <c:spPr>
              <a:solidFill>
                <a:schemeClr val="accent4">
                  <a:lumMod val="60000"/>
                  <a:lumOff val="40000"/>
                </a:schemeClr>
              </a:solidFill>
              <a:ln w="19050" cap="flat" cmpd="sng">
                <a:solidFill>
                  <a:schemeClr val="bg1"/>
                </a:solidFill>
              </a:ln>
            </c:spPr>
            <c:extLst>
              <c:ext xmlns:c16="http://schemas.microsoft.com/office/drawing/2014/chart" uri="{C3380CC4-5D6E-409C-BE32-E72D297353CC}">
                <c16:uniqueId val="{00000007-6775-4746-9BBF-5D4206730F84}"/>
              </c:ext>
            </c:extLst>
          </c:dPt>
          <c:dPt>
            <c:idx val="4"/>
            <c:bubble3D val="0"/>
            <c:spPr>
              <a:solidFill>
                <a:schemeClr val="accent2"/>
              </a:solidFill>
              <a:ln w="19050" cap="flat" cmpd="sng">
                <a:solidFill>
                  <a:schemeClr val="bg1"/>
                </a:solidFill>
              </a:ln>
            </c:spPr>
            <c:extLst>
              <c:ext xmlns:c16="http://schemas.microsoft.com/office/drawing/2014/chart" uri="{C3380CC4-5D6E-409C-BE32-E72D297353CC}">
                <c16:uniqueId val="{00000009-6775-4746-9BBF-5D4206730F84}"/>
              </c:ext>
            </c:extLst>
          </c:dPt>
          <c:dPt>
            <c:idx val="5"/>
            <c:bubble3D val="0"/>
            <c:spPr>
              <a:solidFill>
                <a:srgbClr val="B37511"/>
              </a:solidFill>
              <a:ln w="19050" cap="flat" cmpd="sng">
                <a:solidFill>
                  <a:schemeClr val="bg1"/>
                </a:solidFill>
              </a:ln>
            </c:spPr>
            <c:extLst>
              <c:ext xmlns:c16="http://schemas.microsoft.com/office/drawing/2014/chart" uri="{C3380CC4-5D6E-409C-BE32-E72D297353CC}">
                <c16:uniqueId val="{0000000B-6775-4746-9BBF-5D4206730F84}"/>
              </c:ext>
            </c:extLst>
          </c:dPt>
          <c:dPt>
            <c:idx val="6"/>
            <c:bubble3D val="0"/>
            <c:spPr>
              <a:solidFill>
                <a:schemeClr val="tx2"/>
              </a:solidFill>
              <a:ln w="19050" cap="flat" cmpd="sng">
                <a:solidFill>
                  <a:schemeClr val="bg1"/>
                </a:solidFill>
              </a:ln>
            </c:spPr>
            <c:extLst>
              <c:ext xmlns:c16="http://schemas.microsoft.com/office/drawing/2014/chart" uri="{C3380CC4-5D6E-409C-BE32-E72D297353CC}">
                <c16:uniqueId val="{0000000D-6775-4746-9BBF-5D4206730F84}"/>
              </c:ext>
            </c:extLst>
          </c:dPt>
          <c:dPt>
            <c:idx val="7"/>
            <c:bubble3D val="0"/>
            <c:spPr>
              <a:solidFill>
                <a:schemeClr val="accent2">
                  <a:lumMod val="60000"/>
                </a:schemeClr>
              </a:solidFill>
              <a:ln w="19050" cap="flat" cmpd="sng">
                <a:solidFill>
                  <a:schemeClr val="bg1"/>
                </a:solidFill>
              </a:ln>
            </c:spPr>
            <c:extLst>
              <c:ext xmlns:c16="http://schemas.microsoft.com/office/drawing/2014/chart" uri="{C3380CC4-5D6E-409C-BE32-E72D297353CC}">
                <c16:uniqueId val="{0000000F-6775-4746-9BBF-5D4206730F84}"/>
              </c:ext>
            </c:extLst>
          </c:dPt>
          <c:dPt>
            <c:idx val="8"/>
            <c:bubble3D val="0"/>
            <c:spPr>
              <a:solidFill>
                <a:schemeClr val="accent6">
                  <a:lumMod val="60000"/>
                  <a:lumOff val="40000"/>
                </a:schemeClr>
              </a:solidFill>
              <a:ln w="19050" cap="flat" cmpd="sng">
                <a:solidFill>
                  <a:schemeClr val="bg1"/>
                </a:solidFill>
              </a:ln>
            </c:spPr>
            <c:extLst>
              <c:ext xmlns:c16="http://schemas.microsoft.com/office/drawing/2014/chart" uri="{C3380CC4-5D6E-409C-BE32-E72D297353CC}">
                <c16:uniqueId val="{00000011-6775-4746-9BBF-5D4206730F84}"/>
              </c:ext>
            </c:extLst>
          </c:dPt>
          <c:dLbls>
            <c:dLbl>
              <c:idx val="0"/>
              <c:layout>
                <c:manualLayout>
                  <c:x val="-0.38974999999999999"/>
                  <c:y val="8.4250000000000005E-2"/>
                </c:manualLayout>
              </c:layout>
              <c:dLblPos val="bestFit"/>
              <c:showLegendKey val="1"/>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775-4746-9BBF-5D4206730F84}"/>
                </c:ext>
              </c:extLst>
            </c:dLbl>
            <c:dLbl>
              <c:idx val="1"/>
              <c:layout>
                <c:manualLayout>
                  <c:x val="0.35849999999999999"/>
                  <c:y val="0.11225"/>
                </c:manualLayout>
              </c:layout>
              <c:dLblPos val="bestFit"/>
              <c:showLegendKey val="1"/>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775-4746-9BBF-5D4206730F84}"/>
                </c:ext>
              </c:extLst>
            </c:dLbl>
            <c:dLbl>
              <c:idx val="8"/>
              <c:layout>
                <c:manualLayout>
                  <c:x val="0.26200000000000001"/>
                  <c:y val="0.21325"/>
                </c:manualLayout>
              </c:layout>
              <c:dLblPos val="bestFit"/>
              <c:showLegendKey val="1"/>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6775-4746-9BBF-5D4206730F84}"/>
                </c:ext>
              </c:extLst>
            </c:dLbl>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bestFit"/>
            <c:showLegendKey val="1"/>
            <c:showVal val="0"/>
            <c:showCatName val="1"/>
            <c:showSerName val="0"/>
            <c:showPercent val="1"/>
            <c:showBubbleSize val="0"/>
            <c:showLeaderLines val="1"/>
            <c:leaderLines>
              <c:spPr>
                <a:ln w="9525" cap="flat" cmpd="sng">
                  <a:solidFill>
                    <a:schemeClr val="tx1">
                      <a:lumMod val="35000"/>
                      <a:lumOff val="65000"/>
                    </a:schemeClr>
                  </a:solidFill>
                  <a:round/>
                </a:ln>
              </c:spPr>
            </c:leaderLines>
            <c:extLst>
              <c:ext xmlns:c15="http://schemas.microsoft.com/office/drawing/2012/chart" uri="{CE6537A1-D6FC-4f65-9D91-7224C49458BB}"/>
            </c:extLst>
          </c:dLbls>
          <c:cat>
            <c:strRef>
              <c:f>('Results report'!$B$30:$B$33,'Results report'!$B$36:$B$40)</c:f>
              <c:strCache>
                <c:ptCount val="9"/>
                <c:pt idx="0">
                  <c:v>Electricity</c:v>
                </c:pt>
                <c:pt idx="1">
                  <c:v>Fuels (gas and/or diesel)</c:v>
                </c:pt>
                <c:pt idx="3">
                  <c:v>Accommodation</c:v>
                </c:pt>
                <c:pt idx="4">
                  <c:v>Materials</c:v>
                </c:pt>
                <c:pt idx="5">
                  <c:v>Waste</c:v>
                </c:pt>
                <c:pt idx="6">
                  <c:v>Water</c:v>
                </c:pt>
                <c:pt idx="8">
                  <c:v>Food and drinks</c:v>
                </c:pt>
              </c:strCache>
            </c:strRef>
          </c:cat>
          <c:val>
            <c:numRef>
              <c:f>('Results report'!$C$30:$C$33,'Results report'!$C$36:$C$40)</c:f>
              <c:numCache>
                <c:formatCode>0.00</c:formatCode>
                <c:ptCount val="9"/>
                <c:pt idx="0">
                  <c:v>0</c:v>
                </c:pt>
                <c:pt idx="1">
                  <c:v>0</c:v>
                </c:pt>
                <c:pt idx="3">
                  <c:v>0</c:v>
                </c:pt>
                <c:pt idx="4">
                  <c:v>0</c:v>
                </c:pt>
                <c:pt idx="5">
                  <c:v>0</c:v>
                </c:pt>
                <c:pt idx="6">
                  <c:v>0</c:v>
                </c:pt>
                <c:pt idx="8">
                  <c:v>0</c:v>
                </c:pt>
              </c:numCache>
            </c:numRef>
          </c:val>
          <c:extLst>
            <c:ext xmlns:c16="http://schemas.microsoft.com/office/drawing/2014/chart" uri="{C3380CC4-5D6E-409C-BE32-E72D297353CC}">
              <c16:uniqueId val="{00000000-A36C-45D6-92CF-DF13638DEF53}"/>
            </c:ext>
          </c:extLst>
        </c:ser>
        <c:dLbls>
          <c:showLegendKey val="0"/>
          <c:showVal val="0"/>
          <c:showCatName val="0"/>
          <c:showSerName val="0"/>
          <c:showPercent val="0"/>
          <c:showBubbleSize val="0"/>
          <c:showLeaderLines val="1"/>
        </c:dLbls>
        <c:firstSliceAng val="0"/>
      </c:pieChart>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chemeClr val="tx1">
                    <a:lumMod val="65000"/>
                    <a:lumOff val="35000"/>
                  </a:schemeClr>
                </a:solidFill>
              </a:rPr>
              <a:t>Total number of employees who worked at the event by gender (%)</a:t>
            </a:r>
          </a:p>
        </c:rich>
      </c:tx>
      <c:overlay val="0"/>
      <c:spPr>
        <a:noFill/>
        <a:ln w="6350">
          <a:noFill/>
        </a:ln>
      </c:spPr>
    </c:title>
    <c:autoTitleDeleted val="0"/>
    <c:plotArea>
      <c:layout>
        <c:manualLayout>
          <c:layoutTarget val="inner"/>
          <c:xMode val="edge"/>
          <c:yMode val="edge"/>
          <c:x val="7.4999999999999997E-2"/>
          <c:y val="0.30549999999999999"/>
          <c:w val="0.89800000000000002"/>
          <c:h val="0.53325"/>
        </c:manualLayout>
      </c:layout>
      <c:barChart>
        <c:barDir val="col"/>
        <c:grouping val="clustered"/>
        <c:varyColors val="0"/>
        <c:ser>
          <c:idx val="0"/>
          <c:order val="0"/>
          <c:tx>
            <c:strRef>
              <c:f>'Results report'!$B$49</c:f>
              <c:strCache>
                <c:ptCount val="1"/>
                <c:pt idx="0">
                  <c:v>Women</c:v>
                </c:pt>
              </c:strCache>
            </c:strRef>
          </c:tx>
          <c:spPr>
            <a:solidFill>
              <a:schemeClr val="accent5">
                <a:lumMod val="60000"/>
                <a:lumOff val="40000"/>
              </a:schemeClr>
            </a:solidFill>
            <a:ln w="19050" cap="flat" cmpd="sng">
              <a:solidFill>
                <a:schemeClr val="bg1"/>
              </a:solidFill>
            </a:ln>
          </c:spPr>
          <c:invertIfNegative val="0"/>
          <c:dPt>
            <c:idx val="0"/>
            <c:invertIfNegative val="0"/>
            <c:bubble3D val="0"/>
            <c:spPr>
              <a:solidFill>
                <a:schemeClr val="accent1"/>
              </a:solidFill>
              <a:ln w="19050" cap="flat" cmpd="sng">
                <a:solidFill>
                  <a:schemeClr val="bg1"/>
                </a:solidFill>
              </a:ln>
            </c:spPr>
            <c:extLst>
              <c:ext xmlns:c16="http://schemas.microsoft.com/office/drawing/2014/chart" uri="{C3380CC4-5D6E-409C-BE32-E72D297353CC}">
                <c16:uniqueId val="{00000001-DE04-4D07-87F1-CED7A59B862F}"/>
              </c:ext>
            </c:extLst>
          </c:dPt>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report'!$C$49</c:f>
              <c:numCache>
                <c:formatCode>0%</c:formatCode>
                <c:ptCount val="1"/>
                <c:pt idx="0">
                  <c:v>0</c:v>
                </c:pt>
              </c:numCache>
            </c:numRef>
          </c:val>
          <c:extLst>
            <c:ext xmlns:c16="http://schemas.microsoft.com/office/drawing/2014/chart" uri="{C3380CC4-5D6E-409C-BE32-E72D297353CC}">
              <c16:uniqueId val="{00000000-3BCE-487F-96D7-152806B4E365}"/>
            </c:ext>
          </c:extLst>
        </c:ser>
        <c:ser>
          <c:idx val="1"/>
          <c:order val="1"/>
          <c:tx>
            <c:strRef>
              <c:f>'Results report'!$B$50</c:f>
              <c:strCache>
                <c:ptCount val="1"/>
                <c:pt idx="0">
                  <c:v>Men</c:v>
                </c:pt>
              </c:strCache>
            </c:strRef>
          </c:tx>
          <c:spPr>
            <a:solidFill>
              <a:schemeClr val="accent6">
                <a:lumMod val="60000"/>
                <a:lumOff val="40000"/>
              </a:schemeClr>
            </a:solidFill>
            <a:ln w="19050" cap="flat" cmpd="sng">
              <a:solidFill>
                <a:schemeClr val="bg1"/>
              </a:solidFill>
            </a:ln>
          </c:spPr>
          <c:invertIfNegative val="0"/>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report'!$C$50</c:f>
              <c:numCache>
                <c:formatCode>0%</c:formatCode>
                <c:ptCount val="1"/>
                <c:pt idx="0">
                  <c:v>0</c:v>
                </c:pt>
              </c:numCache>
            </c:numRef>
          </c:val>
          <c:extLst>
            <c:ext xmlns:c16="http://schemas.microsoft.com/office/drawing/2014/chart" uri="{C3380CC4-5D6E-409C-BE32-E72D297353CC}">
              <c16:uniqueId val="{0000000A-3BCE-487F-96D7-152806B4E365}"/>
            </c:ext>
          </c:extLst>
        </c:ser>
        <c:ser>
          <c:idx val="2"/>
          <c:order val="2"/>
          <c:tx>
            <c:strRef>
              <c:f>'Results report'!$B$51</c:f>
              <c:strCache>
                <c:ptCount val="1"/>
                <c:pt idx="0">
                  <c:v>Non-binary people</c:v>
                </c:pt>
              </c:strCache>
            </c:strRef>
          </c:tx>
          <c:spPr>
            <a:solidFill>
              <a:schemeClr val="accent4">
                <a:lumMod val="60000"/>
                <a:lumOff val="40000"/>
              </a:schemeClr>
            </a:solidFill>
            <a:ln w="19050" cap="flat" cmpd="sng">
              <a:solidFill>
                <a:schemeClr val="bg1"/>
              </a:solidFill>
            </a:ln>
          </c:spPr>
          <c:invertIfNegative val="0"/>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report'!$C$51</c:f>
              <c:numCache>
                <c:formatCode>0%</c:formatCode>
                <c:ptCount val="1"/>
                <c:pt idx="0">
                  <c:v>0</c:v>
                </c:pt>
              </c:numCache>
            </c:numRef>
          </c:val>
          <c:extLst>
            <c:ext xmlns:c16="http://schemas.microsoft.com/office/drawing/2014/chart" uri="{C3380CC4-5D6E-409C-BE32-E72D297353CC}">
              <c16:uniqueId val="{0000000B-3BCE-487F-96D7-152806B4E365}"/>
            </c:ext>
          </c:extLst>
        </c:ser>
        <c:dLbls>
          <c:showLegendKey val="0"/>
          <c:showVal val="0"/>
          <c:showCatName val="0"/>
          <c:showSerName val="0"/>
          <c:showPercent val="0"/>
          <c:showBubbleSize val="0"/>
        </c:dLbls>
        <c:gapWidth val="150"/>
        <c:axId val="26050099"/>
        <c:axId val="26014155"/>
      </c:barChart>
      <c:catAx>
        <c:axId val="26050099"/>
        <c:scaling>
          <c:orientation val="minMax"/>
        </c:scaling>
        <c:delete val="1"/>
        <c:axPos val="b"/>
        <c:majorGridlines>
          <c:spPr>
            <a:ln>
              <a:noFill/>
            </a:ln>
          </c:spPr>
        </c:majorGridlines>
        <c:minorGridlines>
          <c:spPr>
            <a:ln>
              <a:noFill/>
            </a:ln>
          </c:spPr>
        </c:minorGridlines>
        <c:majorTickMark val="out"/>
        <c:minorTickMark val="none"/>
        <c:tickLblPos val="nextTo"/>
        <c:crossAx val="26014155"/>
        <c:crosses val="autoZero"/>
        <c:auto val="1"/>
        <c:lblAlgn val="ctr"/>
        <c:lblOffset val="100"/>
        <c:noMultiLvlLbl val="0"/>
      </c:catAx>
      <c:valAx>
        <c:axId val="26014155"/>
        <c:scaling>
          <c:orientation val="minMax"/>
        </c:scaling>
        <c:delete val="0"/>
        <c:axPos val="l"/>
        <c:majorGridlines>
          <c:spPr>
            <a:ln>
              <a:noFill/>
            </a:ln>
          </c:spPr>
        </c:majorGridlines>
        <c:minorGridlines>
          <c:spPr>
            <a:ln>
              <a:noFill/>
            </a:ln>
          </c:spPr>
        </c:minorGridlines>
        <c:numFmt formatCode="0%" sourceLinked="1"/>
        <c:majorTickMark val="out"/>
        <c:minorTickMark val="none"/>
        <c:tickLblPos val="nextTo"/>
        <c:spPr>
          <a:noFill/>
          <a:ln w="6350">
            <a:noFill/>
          </a:ln>
        </c:spPr>
        <c:txPr>
          <a:bodyPr/>
          <a:lstStyle/>
          <a:p>
            <a:pPr>
              <a:defRPr lang="en-US" sz="900" b="0" i="0" u="none" baseline="0">
                <a:solidFill>
                  <a:schemeClr val="tx1">
                    <a:lumMod val="65000"/>
                    <a:lumOff val="35000"/>
                  </a:schemeClr>
                </a:solidFill>
              </a:defRPr>
            </a:pPr>
            <a:endParaRPr lang="ca-ES"/>
          </a:p>
        </c:txPr>
        <c:crossAx val="26050099"/>
        <c:crosses val="autoZero"/>
        <c:crossBetween val="between"/>
      </c:valAx>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chemeClr val="tx1">
                    <a:lumMod val="65000"/>
                    <a:lumOff val="35000"/>
                  </a:schemeClr>
                </a:solidFill>
              </a:rPr>
              <a:t>Employees contracted for the event only (%)</a:t>
            </a:r>
          </a:p>
        </c:rich>
      </c:tx>
      <c:overlay val="0"/>
      <c:spPr>
        <a:noFill/>
        <a:ln w="6350">
          <a:noFill/>
        </a:ln>
      </c:spPr>
    </c:title>
    <c:autoTitleDeleted val="0"/>
    <c:plotArea>
      <c:layout>
        <c:manualLayout>
          <c:layoutTarget val="inner"/>
          <c:xMode val="edge"/>
          <c:yMode val="edge"/>
          <c:x val="7.5749999999999998E-2"/>
          <c:y val="0.25850000000000001"/>
          <c:w val="0.90325"/>
          <c:h val="0.55374999999999996"/>
        </c:manualLayout>
      </c:layout>
      <c:barChart>
        <c:barDir val="col"/>
        <c:grouping val="clustered"/>
        <c:varyColors val="0"/>
        <c:ser>
          <c:idx val="0"/>
          <c:order val="0"/>
          <c:tx>
            <c:strRef>
              <c:f>'Results report'!$B$69</c:f>
              <c:strCache>
                <c:ptCount val="1"/>
                <c:pt idx="0">
                  <c:v>Women</c:v>
                </c:pt>
              </c:strCache>
            </c:strRef>
          </c:tx>
          <c:spPr>
            <a:solidFill>
              <a:schemeClr val="accent1"/>
            </a:solidFill>
            <a:ln w="19050" cap="flat" cmpd="sng">
              <a:solidFill>
                <a:schemeClr val="bg1"/>
              </a:solidFill>
            </a:ln>
          </c:spPr>
          <c:invertIfNegative val="0"/>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report'!$C$69</c:f>
              <c:numCache>
                <c:formatCode>0%</c:formatCode>
                <c:ptCount val="1"/>
                <c:pt idx="0">
                  <c:v>0</c:v>
                </c:pt>
              </c:numCache>
            </c:numRef>
          </c:val>
          <c:extLst>
            <c:ext xmlns:c16="http://schemas.microsoft.com/office/drawing/2014/chart" uri="{C3380CC4-5D6E-409C-BE32-E72D297353CC}">
              <c16:uniqueId val="{00000002-1803-4444-BD39-70FC340BB85D}"/>
            </c:ext>
          </c:extLst>
        </c:ser>
        <c:ser>
          <c:idx val="1"/>
          <c:order val="1"/>
          <c:tx>
            <c:strRef>
              <c:f>'Results report'!$B$70</c:f>
              <c:strCache>
                <c:ptCount val="1"/>
                <c:pt idx="0">
                  <c:v>Men</c:v>
                </c:pt>
              </c:strCache>
            </c:strRef>
          </c:tx>
          <c:spPr>
            <a:solidFill>
              <a:schemeClr val="accent6">
                <a:lumMod val="60000"/>
                <a:lumOff val="40000"/>
              </a:schemeClr>
            </a:solidFill>
            <a:ln w="19050" cap="flat" cmpd="sng">
              <a:solidFill>
                <a:schemeClr val="bg1"/>
              </a:solidFill>
            </a:ln>
          </c:spPr>
          <c:invertIfNegative val="0"/>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report'!$C$70</c:f>
              <c:numCache>
                <c:formatCode>0%</c:formatCode>
                <c:ptCount val="1"/>
                <c:pt idx="0">
                  <c:v>0</c:v>
                </c:pt>
              </c:numCache>
            </c:numRef>
          </c:val>
          <c:extLst>
            <c:ext xmlns:c16="http://schemas.microsoft.com/office/drawing/2014/chart" uri="{C3380CC4-5D6E-409C-BE32-E72D297353CC}">
              <c16:uniqueId val="{00000003-1803-4444-BD39-70FC340BB85D}"/>
            </c:ext>
          </c:extLst>
        </c:ser>
        <c:ser>
          <c:idx val="2"/>
          <c:order val="2"/>
          <c:tx>
            <c:strRef>
              <c:f>'Results report'!$B$71</c:f>
              <c:strCache>
                <c:ptCount val="1"/>
                <c:pt idx="0">
                  <c:v>Non-binary people</c:v>
                </c:pt>
              </c:strCache>
            </c:strRef>
          </c:tx>
          <c:spPr>
            <a:solidFill>
              <a:schemeClr val="accent4">
                <a:lumMod val="60000"/>
                <a:lumOff val="40000"/>
              </a:schemeClr>
            </a:solidFill>
            <a:ln w="19050" cap="flat" cmpd="sng">
              <a:solidFill>
                <a:schemeClr val="bg1"/>
              </a:solidFill>
            </a:ln>
          </c:spPr>
          <c:invertIfNegative val="0"/>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report'!$C$71</c:f>
              <c:numCache>
                <c:formatCode>0%</c:formatCode>
                <c:ptCount val="1"/>
                <c:pt idx="0">
                  <c:v>0</c:v>
                </c:pt>
              </c:numCache>
            </c:numRef>
          </c:val>
          <c:extLst>
            <c:ext xmlns:c16="http://schemas.microsoft.com/office/drawing/2014/chart" uri="{C3380CC4-5D6E-409C-BE32-E72D297353CC}">
              <c16:uniqueId val="{00000004-1803-4444-BD39-70FC340BB85D}"/>
            </c:ext>
          </c:extLst>
        </c:ser>
        <c:dLbls>
          <c:showLegendKey val="0"/>
          <c:showVal val="0"/>
          <c:showCatName val="0"/>
          <c:showSerName val="0"/>
          <c:showPercent val="0"/>
          <c:showBubbleSize val="0"/>
        </c:dLbls>
        <c:gapWidth val="150"/>
        <c:axId val="12320813"/>
        <c:axId val="15480391"/>
      </c:barChart>
      <c:catAx>
        <c:axId val="12320813"/>
        <c:scaling>
          <c:orientation val="minMax"/>
        </c:scaling>
        <c:delete val="1"/>
        <c:axPos val="b"/>
        <c:majorGridlines>
          <c:spPr>
            <a:ln>
              <a:noFill/>
            </a:ln>
          </c:spPr>
        </c:majorGridlines>
        <c:minorGridlines>
          <c:spPr>
            <a:ln>
              <a:noFill/>
            </a:ln>
          </c:spPr>
        </c:minorGridlines>
        <c:majorTickMark val="out"/>
        <c:minorTickMark val="none"/>
        <c:tickLblPos val="nextTo"/>
        <c:crossAx val="15480391"/>
        <c:crosses val="autoZero"/>
        <c:auto val="1"/>
        <c:lblAlgn val="ctr"/>
        <c:lblOffset val="100"/>
        <c:noMultiLvlLbl val="0"/>
      </c:catAx>
      <c:valAx>
        <c:axId val="15480391"/>
        <c:scaling>
          <c:orientation val="minMax"/>
        </c:scaling>
        <c:delete val="0"/>
        <c:axPos val="l"/>
        <c:majorGridlines>
          <c:spPr>
            <a:ln>
              <a:noFill/>
            </a:ln>
          </c:spPr>
        </c:majorGridlines>
        <c:minorGridlines>
          <c:spPr>
            <a:ln>
              <a:noFill/>
            </a:ln>
          </c:spPr>
        </c:minorGridlines>
        <c:numFmt formatCode="0%" sourceLinked="1"/>
        <c:majorTickMark val="out"/>
        <c:minorTickMark val="none"/>
        <c:tickLblPos val="nextTo"/>
        <c:spPr>
          <a:noFill/>
          <a:ln w="6350">
            <a:noFill/>
          </a:ln>
        </c:spPr>
        <c:txPr>
          <a:bodyPr/>
          <a:lstStyle/>
          <a:p>
            <a:pPr>
              <a:defRPr lang="en-US" sz="900" b="0" i="0" u="none" baseline="0">
                <a:solidFill>
                  <a:schemeClr val="tx1">
                    <a:lumMod val="65000"/>
                    <a:lumOff val="35000"/>
                  </a:schemeClr>
                </a:solidFill>
              </a:defRPr>
            </a:pPr>
            <a:endParaRPr lang="ca-ES"/>
          </a:p>
        </c:txPr>
        <c:crossAx val="12320813"/>
        <c:crosses val="autoZero"/>
        <c:crossBetween val="between"/>
      </c:valAx>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chemeClr val="tx1">
                    <a:lumMod val="65000"/>
                    <a:lumOff val="35000"/>
                  </a:schemeClr>
                </a:solidFill>
              </a:rPr>
              <a:t>Total number of employees by role (%)</a:t>
            </a:r>
          </a:p>
        </c:rich>
      </c:tx>
      <c:overlay val="0"/>
      <c:spPr>
        <a:noFill/>
        <a:ln w="6350">
          <a:noFill/>
        </a:ln>
      </c:spPr>
    </c:title>
    <c:autoTitleDeleted val="0"/>
    <c:plotArea>
      <c:layout>
        <c:manualLayout>
          <c:layoutTarget val="inner"/>
          <c:xMode val="edge"/>
          <c:yMode val="edge"/>
          <c:x val="7.5749999999999998E-2"/>
          <c:y val="0.25850000000000001"/>
          <c:w val="0.90325"/>
          <c:h val="0.55374999999999996"/>
        </c:manualLayout>
      </c:layout>
      <c:barChart>
        <c:barDir val="col"/>
        <c:grouping val="clustered"/>
        <c:varyColors val="0"/>
        <c:ser>
          <c:idx val="0"/>
          <c:order val="0"/>
          <c:tx>
            <c:strRef>
              <c:f>'Results report'!$B$74</c:f>
              <c:strCache>
                <c:ptCount val="1"/>
                <c:pt idx="0">
                  <c:v>Management staff</c:v>
                </c:pt>
              </c:strCache>
            </c:strRef>
          </c:tx>
          <c:spPr>
            <a:solidFill>
              <a:schemeClr val="accent1"/>
            </a:solidFill>
            <a:ln w="19050" cap="flat" cmpd="sng">
              <a:solidFill>
                <a:schemeClr val="bg1"/>
              </a:solidFill>
            </a:ln>
          </c:spPr>
          <c:invertIfNegative val="0"/>
          <c:dPt>
            <c:idx val="0"/>
            <c:invertIfNegative val="0"/>
            <c:bubble3D val="0"/>
            <c:spPr>
              <a:solidFill>
                <a:schemeClr val="bg2">
                  <a:lumMod val="50000"/>
                </a:schemeClr>
              </a:solidFill>
              <a:ln w="19050" cap="flat" cmpd="sng">
                <a:solidFill>
                  <a:schemeClr val="bg1"/>
                </a:solidFill>
              </a:ln>
            </c:spPr>
            <c:extLst>
              <c:ext xmlns:c16="http://schemas.microsoft.com/office/drawing/2014/chart" uri="{C3380CC4-5D6E-409C-BE32-E72D297353CC}">
                <c16:uniqueId val="{00000001-B1D8-483E-8040-5C01FDBBB506}"/>
              </c:ext>
            </c:extLst>
          </c:dPt>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report'!$C$74</c:f>
              <c:numCache>
                <c:formatCode>0%</c:formatCode>
                <c:ptCount val="1"/>
                <c:pt idx="0">
                  <c:v>0</c:v>
                </c:pt>
              </c:numCache>
            </c:numRef>
          </c:val>
          <c:extLst>
            <c:ext xmlns:c16="http://schemas.microsoft.com/office/drawing/2014/chart" uri="{C3380CC4-5D6E-409C-BE32-E72D297353CC}">
              <c16:uniqueId val="{00000000-8E05-4B73-90D5-40B795373F23}"/>
            </c:ext>
          </c:extLst>
        </c:ser>
        <c:ser>
          <c:idx val="1"/>
          <c:order val="1"/>
          <c:tx>
            <c:strRef>
              <c:f>'Results report'!$B$75</c:f>
              <c:strCache>
                <c:ptCount val="1"/>
                <c:pt idx="0">
                  <c:v>Technical staff</c:v>
                </c:pt>
              </c:strCache>
            </c:strRef>
          </c:tx>
          <c:spPr>
            <a:solidFill>
              <a:schemeClr val="tx2">
                <a:lumMod val="60000"/>
                <a:lumOff val="40000"/>
              </a:schemeClr>
            </a:solidFill>
            <a:ln w="19050" cap="flat" cmpd="sng">
              <a:solidFill>
                <a:schemeClr val="bg1"/>
              </a:solidFill>
            </a:ln>
          </c:spPr>
          <c:invertIfNegative val="0"/>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report'!$C$75</c:f>
              <c:numCache>
                <c:formatCode>0%</c:formatCode>
                <c:ptCount val="1"/>
                <c:pt idx="0">
                  <c:v>0</c:v>
                </c:pt>
              </c:numCache>
            </c:numRef>
          </c:val>
          <c:extLst>
            <c:ext xmlns:c16="http://schemas.microsoft.com/office/drawing/2014/chart" uri="{C3380CC4-5D6E-409C-BE32-E72D297353CC}">
              <c16:uniqueId val="{00000001-8E05-4B73-90D5-40B795373F23}"/>
            </c:ext>
          </c:extLst>
        </c:ser>
        <c:ser>
          <c:idx val="2"/>
          <c:order val="2"/>
          <c:tx>
            <c:strRef>
              <c:f>'Results report'!$B$76</c:f>
              <c:strCache>
                <c:ptCount val="1"/>
                <c:pt idx="0">
                  <c:v>Service staff</c:v>
                </c:pt>
              </c:strCache>
            </c:strRef>
          </c:tx>
          <c:spPr>
            <a:solidFill>
              <a:schemeClr val="tx2"/>
            </a:solidFill>
            <a:ln w="19050" cap="flat" cmpd="sng">
              <a:solidFill>
                <a:schemeClr val="bg1"/>
              </a:solidFill>
            </a:ln>
          </c:spPr>
          <c:invertIfNegative val="0"/>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c:spPr>
                </c15:leaderLines>
              </c:ext>
            </c:extLst>
          </c:dLbls>
          <c:val>
            <c:numRef>
              <c:f>'Results report'!$C$76</c:f>
              <c:numCache>
                <c:formatCode>0%</c:formatCode>
                <c:ptCount val="1"/>
                <c:pt idx="0">
                  <c:v>0</c:v>
                </c:pt>
              </c:numCache>
            </c:numRef>
          </c:val>
          <c:extLst>
            <c:ext xmlns:c16="http://schemas.microsoft.com/office/drawing/2014/chart" uri="{C3380CC4-5D6E-409C-BE32-E72D297353CC}">
              <c16:uniqueId val="{00000002-8E05-4B73-90D5-40B795373F23}"/>
            </c:ext>
          </c:extLst>
        </c:ser>
        <c:dLbls>
          <c:showLegendKey val="0"/>
          <c:showVal val="0"/>
          <c:showCatName val="0"/>
          <c:showSerName val="0"/>
          <c:showPercent val="0"/>
          <c:showBubbleSize val="0"/>
        </c:dLbls>
        <c:gapWidth val="150"/>
        <c:axId val="4897551"/>
        <c:axId val="2759844"/>
      </c:barChart>
      <c:catAx>
        <c:axId val="4897551"/>
        <c:scaling>
          <c:orientation val="minMax"/>
        </c:scaling>
        <c:delete val="1"/>
        <c:axPos val="b"/>
        <c:majorGridlines>
          <c:spPr>
            <a:ln>
              <a:noFill/>
            </a:ln>
          </c:spPr>
        </c:majorGridlines>
        <c:minorGridlines>
          <c:spPr>
            <a:ln>
              <a:noFill/>
            </a:ln>
          </c:spPr>
        </c:minorGridlines>
        <c:majorTickMark val="out"/>
        <c:minorTickMark val="none"/>
        <c:tickLblPos val="nextTo"/>
        <c:crossAx val="2759844"/>
        <c:crosses val="autoZero"/>
        <c:auto val="1"/>
        <c:lblAlgn val="ctr"/>
        <c:lblOffset val="100"/>
        <c:noMultiLvlLbl val="0"/>
      </c:catAx>
      <c:valAx>
        <c:axId val="2759844"/>
        <c:scaling>
          <c:orientation val="minMax"/>
          <c:max val="1"/>
        </c:scaling>
        <c:delete val="0"/>
        <c:axPos val="l"/>
        <c:majorGridlines>
          <c:spPr>
            <a:ln>
              <a:noFill/>
            </a:ln>
          </c:spPr>
        </c:majorGridlines>
        <c:minorGridlines>
          <c:spPr>
            <a:ln>
              <a:noFill/>
            </a:ln>
          </c:spPr>
        </c:minorGridlines>
        <c:numFmt formatCode="0%" sourceLinked="1"/>
        <c:majorTickMark val="out"/>
        <c:minorTickMark val="none"/>
        <c:tickLblPos val="nextTo"/>
        <c:spPr>
          <a:noFill/>
          <a:ln w="6350">
            <a:noFill/>
          </a:ln>
        </c:spPr>
        <c:txPr>
          <a:bodyPr/>
          <a:lstStyle/>
          <a:p>
            <a:pPr>
              <a:defRPr lang="en-US" sz="900" b="0" i="0" u="none" baseline="0">
                <a:solidFill>
                  <a:schemeClr val="tx1">
                    <a:lumMod val="65000"/>
                    <a:lumOff val="35000"/>
                  </a:schemeClr>
                </a:solidFill>
              </a:defRPr>
            </a:pPr>
            <a:endParaRPr lang="ca-ES"/>
          </a:p>
        </c:txPr>
        <c:crossAx val="4897551"/>
        <c:crosses val="autoZero"/>
        <c:crossBetween val="between"/>
      </c:valAx>
      <c:spPr>
        <a:noFill/>
        <a:ln w="635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300" b="0" i="0" u="none" baseline="0">
                <a:solidFill>
                  <a:schemeClr val="tx1">
                    <a:lumMod val="65000"/>
                    <a:lumOff val="35000"/>
                  </a:schemeClr>
                </a:solidFill>
              </a:rPr>
              <a:t>Service staff who worked at the event by gender (%)</a:t>
            </a:r>
          </a:p>
        </c:rich>
      </c:tx>
      <c:overlay val="0"/>
      <c:spPr>
        <a:noFill/>
        <a:ln w="6350">
          <a:noFill/>
        </a:ln>
      </c:spPr>
    </c:title>
    <c:autoTitleDeleted val="0"/>
    <c:plotArea>
      <c:layout>
        <c:manualLayout>
          <c:layoutTarget val="inner"/>
          <c:xMode val="edge"/>
          <c:yMode val="edge"/>
          <c:x val="0.32900000000000001"/>
          <c:y val="0.32124999999999998"/>
          <c:w val="0.28749999999999998"/>
          <c:h val="0.50600000000000001"/>
        </c:manualLayout>
      </c:layout>
      <c:pieChart>
        <c:varyColors val="1"/>
        <c:ser>
          <c:idx val="0"/>
          <c:order val="0"/>
          <c:dPt>
            <c:idx val="0"/>
            <c:bubble3D val="0"/>
            <c:spPr>
              <a:solidFill>
                <a:schemeClr val="accent1"/>
              </a:solidFill>
              <a:ln w="19050" cap="flat" cmpd="sng">
                <a:solidFill>
                  <a:schemeClr val="bg1"/>
                </a:solidFill>
              </a:ln>
            </c:spPr>
            <c:extLst>
              <c:ext xmlns:c16="http://schemas.microsoft.com/office/drawing/2014/chart" uri="{C3380CC4-5D6E-409C-BE32-E72D297353CC}">
                <c16:uniqueId val="{00000001-C869-4D08-8A2D-5D6A5557FAE7}"/>
              </c:ext>
            </c:extLst>
          </c:dPt>
          <c:dPt>
            <c:idx val="1"/>
            <c:bubble3D val="0"/>
            <c:spPr>
              <a:solidFill>
                <a:schemeClr val="accent6">
                  <a:lumMod val="60000"/>
                  <a:lumOff val="40000"/>
                </a:schemeClr>
              </a:solidFill>
              <a:ln w="19050" cap="flat" cmpd="sng">
                <a:solidFill>
                  <a:schemeClr val="bg1"/>
                </a:solidFill>
              </a:ln>
            </c:spPr>
            <c:extLst>
              <c:ext xmlns:c16="http://schemas.microsoft.com/office/drawing/2014/chart" uri="{C3380CC4-5D6E-409C-BE32-E72D297353CC}">
                <c16:uniqueId val="{00000003-C869-4D08-8A2D-5D6A5557FAE7}"/>
              </c:ext>
            </c:extLst>
          </c:dPt>
          <c:dPt>
            <c:idx val="2"/>
            <c:bubble3D val="0"/>
            <c:spPr>
              <a:solidFill>
                <a:schemeClr val="accent4">
                  <a:lumMod val="60000"/>
                  <a:lumOff val="40000"/>
                </a:schemeClr>
              </a:solidFill>
              <a:ln w="19050" cap="flat" cmpd="sng">
                <a:solidFill>
                  <a:schemeClr val="bg1"/>
                </a:solidFill>
              </a:ln>
            </c:spPr>
            <c:extLst>
              <c:ext xmlns:c16="http://schemas.microsoft.com/office/drawing/2014/chart" uri="{C3380CC4-5D6E-409C-BE32-E72D297353CC}">
                <c16:uniqueId val="{00000005-C869-4D08-8A2D-5D6A5557FAE7}"/>
              </c:ext>
            </c:extLst>
          </c:dPt>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1"/>
            <c:showVal val="0"/>
            <c:showCatName val="1"/>
            <c:showSerName val="0"/>
            <c:showPercent val="1"/>
            <c:showBubbleSize val="0"/>
            <c:showLeaderLines val="1"/>
            <c:leaderLines>
              <c:spPr>
                <a:ln w="9525" cap="flat" cmpd="sng">
                  <a:solidFill>
                    <a:schemeClr val="tx1">
                      <a:lumMod val="35000"/>
                      <a:lumOff val="65000"/>
                    </a:schemeClr>
                  </a:solidFill>
                  <a:round/>
                </a:ln>
              </c:spPr>
            </c:leaderLines>
            <c:extLst>
              <c:ext xmlns:c15="http://schemas.microsoft.com/office/drawing/2012/chart" uri="{CE6537A1-D6FC-4f65-9D91-7224C49458BB}"/>
            </c:extLst>
          </c:dLbls>
          <c:cat>
            <c:strRef>
              <c:f>'Results report'!$B$64:$B$66</c:f>
              <c:strCache>
                <c:ptCount val="3"/>
                <c:pt idx="0">
                  <c:v>Women</c:v>
                </c:pt>
                <c:pt idx="1">
                  <c:v>Men</c:v>
                </c:pt>
                <c:pt idx="2">
                  <c:v>Non-binary people</c:v>
                </c:pt>
              </c:strCache>
            </c:strRef>
          </c:cat>
          <c:val>
            <c:numRef>
              <c:f>'Results report'!$C$64:$C$66</c:f>
              <c:numCache>
                <c:formatCode>0%</c:formatCode>
                <c:ptCount val="3"/>
                <c:pt idx="0">
                  <c:v>0</c:v>
                </c:pt>
                <c:pt idx="1">
                  <c:v>0</c:v>
                </c:pt>
                <c:pt idx="2">
                  <c:v>0</c:v>
                </c:pt>
              </c:numCache>
            </c:numRef>
          </c:val>
          <c:extLst>
            <c:ext xmlns:c16="http://schemas.microsoft.com/office/drawing/2014/chart" uri="{C3380CC4-5D6E-409C-BE32-E72D297353CC}">
              <c16:uniqueId val="{00000000-8606-483A-8050-26D6572988C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chemeClr val="tx1">
                    <a:lumMod val="65000"/>
                    <a:lumOff val="35000"/>
                  </a:schemeClr>
                </a:solidFill>
              </a:rPr>
              <a:t>Technical staff who worked at the event by gender (%)</a:t>
            </a:r>
          </a:p>
        </c:rich>
      </c:tx>
      <c:overlay val="0"/>
      <c:spPr>
        <a:noFill/>
        <a:ln w="6350">
          <a:noFill/>
        </a:ln>
      </c:spPr>
    </c:title>
    <c:autoTitleDeleted val="0"/>
    <c:plotArea>
      <c:layout>
        <c:manualLayout>
          <c:layoutTarget val="inner"/>
          <c:xMode val="edge"/>
          <c:yMode val="edge"/>
          <c:x val="0.35575000000000001"/>
          <c:y val="0.3165"/>
          <c:w val="0.26174999999999998"/>
          <c:h val="0.51200000000000001"/>
        </c:manualLayout>
      </c:layout>
      <c:pieChart>
        <c:varyColors val="1"/>
        <c:ser>
          <c:idx val="0"/>
          <c:order val="0"/>
          <c:dPt>
            <c:idx val="0"/>
            <c:bubble3D val="0"/>
            <c:spPr>
              <a:solidFill>
                <a:schemeClr val="accent1"/>
              </a:solidFill>
              <a:ln w="19050" cap="flat" cmpd="sng">
                <a:solidFill>
                  <a:schemeClr val="bg1"/>
                </a:solidFill>
              </a:ln>
            </c:spPr>
            <c:extLst>
              <c:ext xmlns:c16="http://schemas.microsoft.com/office/drawing/2014/chart" uri="{C3380CC4-5D6E-409C-BE32-E72D297353CC}">
                <c16:uniqueId val="{00000001-03C4-4749-A183-F9F35232BE75}"/>
              </c:ext>
            </c:extLst>
          </c:dPt>
          <c:dPt>
            <c:idx val="1"/>
            <c:bubble3D val="0"/>
            <c:spPr>
              <a:solidFill>
                <a:schemeClr val="accent6">
                  <a:lumMod val="60000"/>
                  <a:lumOff val="40000"/>
                </a:schemeClr>
              </a:solidFill>
              <a:ln w="19050" cap="flat" cmpd="sng">
                <a:solidFill>
                  <a:schemeClr val="bg1"/>
                </a:solidFill>
              </a:ln>
            </c:spPr>
            <c:extLst>
              <c:ext xmlns:c16="http://schemas.microsoft.com/office/drawing/2014/chart" uri="{C3380CC4-5D6E-409C-BE32-E72D297353CC}">
                <c16:uniqueId val="{00000003-03C4-4749-A183-F9F35232BE75}"/>
              </c:ext>
            </c:extLst>
          </c:dPt>
          <c:dPt>
            <c:idx val="2"/>
            <c:bubble3D val="0"/>
            <c:spPr>
              <a:solidFill>
                <a:schemeClr val="accent4">
                  <a:lumMod val="60000"/>
                  <a:lumOff val="40000"/>
                </a:schemeClr>
              </a:solidFill>
              <a:ln w="19050" cap="flat" cmpd="sng">
                <a:solidFill>
                  <a:schemeClr val="bg1"/>
                </a:solidFill>
              </a:ln>
            </c:spPr>
            <c:extLst>
              <c:ext xmlns:c16="http://schemas.microsoft.com/office/drawing/2014/chart" uri="{C3380CC4-5D6E-409C-BE32-E72D297353CC}">
                <c16:uniqueId val="{00000005-03C4-4749-A183-F9F35232BE75}"/>
              </c:ext>
            </c:extLst>
          </c:dPt>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1"/>
            <c:showVal val="0"/>
            <c:showCatName val="1"/>
            <c:showSerName val="0"/>
            <c:showPercent val="1"/>
            <c:showBubbleSize val="0"/>
            <c:showLeaderLines val="1"/>
            <c:leaderLines>
              <c:spPr>
                <a:ln w="9525" cap="flat" cmpd="sng">
                  <a:solidFill>
                    <a:schemeClr val="tx1">
                      <a:lumMod val="35000"/>
                      <a:lumOff val="65000"/>
                    </a:schemeClr>
                  </a:solidFill>
                  <a:round/>
                </a:ln>
              </c:spPr>
            </c:leaderLines>
            <c:extLst>
              <c:ext xmlns:c15="http://schemas.microsoft.com/office/drawing/2012/chart" uri="{CE6537A1-D6FC-4f65-9D91-7224C49458BB}"/>
            </c:extLst>
          </c:dLbls>
          <c:cat>
            <c:strRef>
              <c:f>'Results report'!$B$59:$B$61</c:f>
              <c:strCache>
                <c:ptCount val="3"/>
                <c:pt idx="0">
                  <c:v>Women</c:v>
                </c:pt>
                <c:pt idx="1">
                  <c:v>Men</c:v>
                </c:pt>
                <c:pt idx="2">
                  <c:v>Non-binary people</c:v>
                </c:pt>
              </c:strCache>
            </c:strRef>
          </c:cat>
          <c:val>
            <c:numRef>
              <c:f>'Results report'!$C$59:$C$61</c:f>
              <c:numCache>
                <c:formatCode>0%</c:formatCode>
                <c:ptCount val="3"/>
                <c:pt idx="0">
                  <c:v>0</c:v>
                </c:pt>
                <c:pt idx="1">
                  <c:v>0</c:v>
                </c:pt>
                <c:pt idx="2">
                  <c:v>0</c:v>
                </c:pt>
              </c:numCache>
            </c:numRef>
          </c:val>
          <c:extLst>
            <c:ext xmlns:c16="http://schemas.microsoft.com/office/drawing/2014/chart" uri="{C3380CC4-5D6E-409C-BE32-E72D297353CC}">
              <c16:uniqueId val="{00000002-3D64-425C-9B65-08887C3DEC3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chemeClr val="tx1">
                    <a:lumMod val="65000"/>
                    <a:lumOff val="35000"/>
                  </a:schemeClr>
                </a:solidFill>
              </a:rPr>
              <a:t>Management staff who worked at the event by gender (%)</a:t>
            </a:r>
          </a:p>
        </c:rich>
      </c:tx>
      <c:overlay val="0"/>
      <c:spPr>
        <a:noFill/>
        <a:ln w="6350">
          <a:noFill/>
        </a:ln>
      </c:spPr>
    </c:title>
    <c:autoTitleDeleted val="0"/>
    <c:plotArea>
      <c:layout>
        <c:manualLayout>
          <c:layoutTarget val="inner"/>
          <c:xMode val="edge"/>
          <c:yMode val="edge"/>
          <c:x val="0.38650000000000001"/>
          <c:y val="0.29249999999999998"/>
          <c:w val="0.24299999999999999"/>
          <c:h val="0.50575000000000003"/>
        </c:manualLayout>
      </c:layout>
      <c:pieChart>
        <c:varyColors val="1"/>
        <c:ser>
          <c:idx val="0"/>
          <c:order val="0"/>
          <c:spPr>
            <a:solidFill>
              <a:schemeClr val="accent5"/>
            </a:solidFill>
          </c:spPr>
          <c:dPt>
            <c:idx val="0"/>
            <c:bubble3D val="0"/>
            <c:spPr>
              <a:solidFill>
                <a:schemeClr val="accent1"/>
              </a:solidFill>
              <a:ln w="19050" cap="flat" cmpd="sng">
                <a:solidFill>
                  <a:schemeClr val="bg1"/>
                </a:solidFill>
              </a:ln>
            </c:spPr>
            <c:extLst>
              <c:ext xmlns:c16="http://schemas.microsoft.com/office/drawing/2014/chart" uri="{C3380CC4-5D6E-409C-BE32-E72D297353CC}">
                <c16:uniqueId val="{00000001-71A1-4626-868F-8EDF4862BAAF}"/>
              </c:ext>
            </c:extLst>
          </c:dPt>
          <c:dPt>
            <c:idx val="1"/>
            <c:bubble3D val="0"/>
            <c:spPr>
              <a:solidFill>
                <a:schemeClr val="accent6">
                  <a:lumMod val="60000"/>
                  <a:lumOff val="40000"/>
                </a:schemeClr>
              </a:solidFill>
              <a:ln w="19050" cap="flat" cmpd="sng">
                <a:solidFill>
                  <a:schemeClr val="bg1"/>
                </a:solidFill>
              </a:ln>
            </c:spPr>
            <c:extLst>
              <c:ext xmlns:c16="http://schemas.microsoft.com/office/drawing/2014/chart" uri="{C3380CC4-5D6E-409C-BE32-E72D297353CC}">
                <c16:uniqueId val="{00000003-71A1-4626-868F-8EDF4862BAAF}"/>
              </c:ext>
            </c:extLst>
          </c:dPt>
          <c:dPt>
            <c:idx val="2"/>
            <c:bubble3D val="0"/>
            <c:spPr>
              <a:solidFill>
                <a:schemeClr val="accent4">
                  <a:lumMod val="60000"/>
                  <a:lumOff val="40000"/>
                </a:schemeClr>
              </a:solidFill>
              <a:ln w="19050" cap="flat" cmpd="sng">
                <a:solidFill>
                  <a:schemeClr val="bg1"/>
                </a:solidFill>
              </a:ln>
            </c:spPr>
            <c:extLst>
              <c:ext xmlns:c16="http://schemas.microsoft.com/office/drawing/2014/chart" uri="{C3380CC4-5D6E-409C-BE32-E72D297353CC}">
                <c16:uniqueId val="{00000005-71A1-4626-868F-8EDF4862BAAF}"/>
              </c:ext>
            </c:extLst>
          </c:dPt>
          <c:dLbls>
            <c:spPr>
              <a:noFill/>
              <a:ln w="6350">
                <a:noFill/>
              </a:ln>
            </c:spPr>
            <c:txPr>
              <a:bodyPr rot="0" vert="horz">
                <a:spAutoFit/>
              </a:bodyPr>
              <a:lstStyle/>
              <a:p>
                <a:pPr algn="ctr">
                  <a:defRPr lang="en-US" sz="900" b="0" i="0" u="none" baseline="0">
                    <a:solidFill>
                      <a:schemeClr val="tx1">
                        <a:lumMod val="75000"/>
                        <a:lumOff val="25000"/>
                      </a:schemeClr>
                    </a:solidFill>
                  </a:defRPr>
                </a:pPr>
                <a:endParaRPr lang="ca-ES"/>
              </a:p>
            </c:txPr>
            <c:dLblPos val="outEnd"/>
            <c:showLegendKey val="1"/>
            <c:showVal val="0"/>
            <c:showCatName val="1"/>
            <c:showSerName val="0"/>
            <c:showPercent val="1"/>
            <c:showBubbleSize val="0"/>
            <c:showLeaderLines val="1"/>
            <c:leaderLines>
              <c:spPr>
                <a:ln w="9525" cap="flat" cmpd="sng">
                  <a:solidFill>
                    <a:schemeClr val="tx1">
                      <a:lumMod val="35000"/>
                      <a:lumOff val="65000"/>
                    </a:schemeClr>
                  </a:solidFill>
                  <a:round/>
                </a:ln>
              </c:spPr>
            </c:leaderLines>
            <c:extLst>
              <c:ext xmlns:c15="http://schemas.microsoft.com/office/drawing/2012/chart" uri="{CE6537A1-D6FC-4f65-9D91-7224C49458BB}"/>
            </c:extLst>
          </c:dLbls>
          <c:cat>
            <c:strRef>
              <c:f>'Results report'!$B$54:$B$56</c:f>
              <c:strCache>
                <c:ptCount val="3"/>
                <c:pt idx="0">
                  <c:v>Women</c:v>
                </c:pt>
                <c:pt idx="1">
                  <c:v>Men</c:v>
                </c:pt>
                <c:pt idx="2">
                  <c:v>Non-binary people</c:v>
                </c:pt>
              </c:strCache>
            </c:strRef>
          </c:cat>
          <c:val>
            <c:numRef>
              <c:f>'Results report'!$C$54:$C$56</c:f>
              <c:numCache>
                <c:formatCode>0%</c:formatCode>
                <c:ptCount val="3"/>
                <c:pt idx="0">
                  <c:v>0</c:v>
                </c:pt>
                <c:pt idx="1">
                  <c:v>0</c:v>
                </c:pt>
                <c:pt idx="2">
                  <c:v>0</c:v>
                </c:pt>
              </c:numCache>
            </c:numRef>
          </c:val>
          <c:extLst>
            <c:ext xmlns:c16="http://schemas.microsoft.com/office/drawing/2014/chart" uri="{C3380CC4-5D6E-409C-BE32-E72D297353CC}">
              <c16:uniqueId val="{00000000-42D6-47E9-9BA7-653C35EBD12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18" Type="http://schemas.openxmlformats.org/officeDocument/2006/relationships/chart" Target="../charts/chart17.xml"/><Relationship Id="rId26" Type="http://schemas.openxmlformats.org/officeDocument/2006/relationships/image" Target="../media/image1.png"/><Relationship Id="rId3" Type="http://schemas.openxmlformats.org/officeDocument/2006/relationships/chart" Target="../charts/chart2.xml"/><Relationship Id="rId21" Type="http://schemas.openxmlformats.org/officeDocument/2006/relationships/chart" Target="../charts/chart20.xml"/><Relationship Id="rId7" Type="http://schemas.openxmlformats.org/officeDocument/2006/relationships/chart" Target="../charts/chart6.xml"/><Relationship Id="rId12" Type="http://schemas.openxmlformats.org/officeDocument/2006/relationships/chart" Target="../charts/chart11.xml"/><Relationship Id="rId17" Type="http://schemas.openxmlformats.org/officeDocument/2006/relationships/chart" Target="../charts/chart16.xml"/><Relationship Id="rId25" Type="http://schemas.openxmlformats.org/officeDocument/2006/relationships/chart" Target="../charts/chart24.xml"/><Relationship Id="rId2" Type="http://schemas.openxmlformats.org/officeDocument/2006/relationships/chart" Target="../charts/chart1.xml"/><Relationship Id="rId16" Type="http://schemas.openxmlformats.org/officeDocument/2006/relationships/chart" Target="../charts/chart15.xml"/><Relationship Id="rId20" Type="http://schemas.openxmlformats.org/officeDocument/2006/relationships/chart" Target="../charts/chart19.xml"/><Relationship Id="rId1" Type="http://schemas.openxmlformats.org/officeDocument/2006/relationships/hyperlink" Target="https://canviclimatic.gencat.cat/ca/ambits/mitigacio/programa-voluntari-de-compensacio-de-gasos-amb-efecte-dhivernacle/compensacio-emissions-credits-programa/com-comprar-credits-geh/" TargetMode="External"/><Relationship Id="rId6" Type="http://schemas.openxmlformats.org/officeDocument/2006/relationships/chart" Target="../charts/chart5.xml"/><Relationship Id="rId11" Type="http://schemas.openxmlformats.org/officeDocument/2006/relationships/chart" Target="../charts/chart10.xml"/><Relationship Id="rId24" Type="http://schemas.openxmlformats.org/officeDocument/2006/relationships/chart" Target="../charts/chart23.xml"/><Relationship Id="rId5" Type="http://schemas.openxmlformats.org/officeDocument/2006/relationships/chart" Target="../charts/chart4.xml"/><Relationship Id="rId15" Type="http://schemas.openxmlformats.org/officeDocument/2006/relationships/chart" Target="../charts/chart14.xml"/><Relationship Id="rId23" Type="http://schemas.openxmlformats.org/officeDocument/2006/relationships/chart" Target="../charts/chart22.xml"/><Relationship Id="rId10" Type="http://schemas.openxmlformats.org/officeDocument/2006/relationships/chart" Target="../charts/chart9.xml"/><Relationship Id="rId19" Type="http://schemas.openxmlformats.org/officeDocument/2006/relationships/chart" Target="../charts/chart18.xml"/><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chart" Target="../charts/chart21.xm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4994441</xdr:colOff>
      <xdr:row>0</xdr:row>
      <xdr:rowOff>94375</xdr:rowOff>
    </xdr:from>
    <xdr:to>
      <xdr:col>1</xdr:col>
      <xdr:colOff>6765742</xdr:colOff>
      <xdr:row>1</xdr:row>
      <xdr:rowOff>2088</xdr:rowOff>
    </xdr:to>
    <xdr:pic>
      <xdr:nvPicPr>
        <xdr:cNvPr id="2" name="Imatge 4" descr="Logotipo de la Generalitat de Catalunya">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753225" y="95250"/>
          <a:ext cx="178117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64587</xdr:colOff>
      <xdr:row>0</xdr:row>
      <xdr:rowOff>57877</xdr:rowOff>
    </xdr:from>
    <xdr:to>
      <xdr:col>5</xdr:col>
      <xdr:colOff>1822</xdr:colOff>
      <xdr:row>0</xdr:row>
      <xdr:rowOff>605247</xdr:rowOff>
    </xdr:to>
    <xdr:pic>
      <xdr:nvPicPr>
        <xdr:cNvPr id="5" name="Imatge 4" descr="Logotipo de la Generalitat de Catalunya">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010900" y="57150"/>
          <a:ext cx="174307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3228943</xdr:colOff>
      <xdr:row>15</xdr:row>
      <xdr:rowOff>96981</xdr:rowOff>
    </xdr:from>
    <xdr:to>
      <xdr:col>8</xdr:col>
      <xdr:colOff>476247</xdr:colOff>
      <xdr:row>18</xdr:row>
      <xdr:rowOff>69269</xdr:rowOff>
    </xdr:to>
    <xdr:sp macro="" textlink="" fLocksText="0">
      <xdr:nvSpPr>
        <xdr:cNvPr id="3" name="Botó_compensar_emissions" descr="Enllaç a l'Oficina Catalana de Canvi Cimàtic.">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8008761" y="4270663"/>
          <a:ext cx="4694122" cy="976742"/>
        </a:xfrm>
        <a:prstGeom prst="roundRect">
          <a:avLst>
            <a:gd name="adj" fmla="val 20303"/>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ca-ES" sz="1600" b="1" i="0" u="none" baseline="0">
              <a:solidFill>
                <a:srgbClr val="000000"/>
              </a:solidFill>
              <a:latin typeface="Calibri"/>
              <a:ea typeface="Calibri"/>
            </a:rPr>
            <a:t>Offset your emissions by clicking on this link to the Catalan Climate Change Office.</a:t>
          </a:r>
        </a:p>
      </xdr:txBody>
    </xdr:sp>
    <xdr:clientData/>
  </xdr:twoCellAnchor>
  <xdr:twoCellAnchor>
    <xdr:from>
      <xdr:col>3</xdr:col>
      <xdr:colOff>139858</xdr:colOff>
      <xdr:row>20</xdr:row>
      <xdr:rowOff>161128</xdr:rowOff>
    </xdr:from>
    <xdr:to>
      <xdr:col>10</xdr:col>
      <xdr:colOff>1109425</xdr:colOff>
      <xdr:row>30</xdr:row>
      <xdr:rowOff>109482</xdr:rowOff>
    </xdr:to>
    <xdr:graphicFrame macro="">
      <xdr:nvGraphicFramePr>
        <xdr:cNvPr id="2" name="Gràfic 1" descr="Gràfic 1. Títol: petjada de carboni total (en tones de diòxid de carboni equivalent). Rang de dades:  B23:C42. ">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148662</xdr:colOff>
      <xdr:row>30</xdr:row>
      <xdr:rowOff>205446</xdr:rowOff>
    </xdr:from>
    <xdr:to>
      <xdr:col>5</xdr:col>
      <xdr:colOff>770523</xdr:colOff>
      <xdr:row>42</xdr:row>
      <xdr:rowOff>144791</xdr:rowOff>
    </xdr:to>
    <xdr:graphicFrame macro="">
      <xdr:nvGraphicFramePr>
        <xdr:cNvPr id="6" name="Gràfic 2" descr="Gràfic 2. Títol: petjada de carboni Mobilitat (en tones de diòxid de carboni equivalent). Rang de dades:  B26:C27.">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853970</xdr:colOff>
      <xdr:row>30</xdr:row>
      <xdr:rowOff>189771</xdr:rowOff>
    </xdr:from>
    <xdr:to>
      <xdr:col>10</xdr:col>
      <xdr:colOff>1116724</xdr:colOff>
      <xdr:row>42</xdr:row>
      <xdr:rowOff>133350</xdr:rowOff>
    </xdr:to>
    <xdr:graphicFrame macro="">
      <xdr:nvGraphicFramePr>
        <xdr:cNvPr id="13" name="Gràfic 3" descr="Gràfic 3. Títol: petjada de carboni excloent la mobilitat (en tones de diòxid de carboni equivalent). Rang de dades:  B23:C42.">
          <a:extLst>
            <a:ext uri="{FF2B5EF4-FFF2-40B4-BE49-F238E27FC236}">
              <a16:creationId xmlns:a16="http://schemas.microsoft.com/office/drawing/2014/main" id="{00000000-0008-0000-02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165453</xdr:colOff>
      <xdr:row>46</xdr:row>
      <xdr:rowOff>82550</xdr:rowOff>
    </xdr:from>
    <xdr:to>
      <xdr:col>6</xdr:col>
      <xdr:colOff>476250</xdr:colOff>
      <xdr:row>59</xdr:row>
      <xdr:rowOff>139700</xdr:rowOff>
    </xdr:to>
    <xdr:graphicFrame macro="">
      <xdr:nvGraphicFramePr>
        <xdr:cNvPr id="4" name="Gràfic 4" descr="Gràfic 4. Títol: Total personal que ha treballat a l'esdeveniment segons gènere. Rang de dades:  B49:C5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533400</xdr:colOff>
      <xdr:row>46</xdr:row>
      <xdr:rowOff>95250</xdr:rowOff>
    </xdr:from>
    <xdr:to>
      <xdr:col>10</xdr:col>
      <xdr:colOff>425450</xdr:colOff>
      <xdr:row>59</xdr:row>
      <xdr:rowOff>127000</xdr:rowOff>
    </xdr:to>
    <xdr:graphicFrame macro="">
      <xdr:nvGraphicFramePr>
        <xdr:cNvPr id="27" name="Gràfic 5" descr="Gràfic 5. Títol: Personal contractat només per l’esdeveniment. Rang de dades:  B73:C75.">
          <a:extLst>
            <a:ext uri="{FF2B5EF4-FFF2-40B4-BE49-F238E27FC236}">
              <a16:creationId xmlns:a16="http://schemas.microsoft.com/office/drawing/2014/main" id="{00000000-0008-0000-0200-00001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501650</xdr:colOff>
      <xdr:row>46</xdr:row>
      <xdr:rowOff>88900</xdr:rowOff>
    </xdr:from>
    <xdr:to>
      <xdr:col>12</xdr:col>
      <xdr:colOff>2095500</xdr:colOff>
      <xdr:row>59</xdr:row>
      <xdr:rowOff>127000</xdr:rowOff>
    </xdr:to>
    <xdr:graphicFrame macro="">
      <xdr:nvGraphicFramePr>
        <xdr:cNvPr id="28" name="Gràfic 6" descr="Gràfic 6. Títol: Total personal segons rol. Rang de dades:  B79:C81.">
          <a:extLst>
            <a:ext uri="{FF2B5EF4-FFF2-40B4-BE49-F238E27FC236}">
              <a16:creationId xmlns:a16="http://schemas.microsoft.com/office/drawing/2014/main" id="{00000000-0008-0000-02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371708</xdr:colOff>
      <xdr:row>62</xdr:row>
      <xdr:rowOff>185854</xdr:rowOff>
    </xdr:from>
    <xdr:to>
      <xdr:col>6</xdr:col>
      <xdr:colOff>51448</xdr:colOff>
      <xdr:row>75</xdr:row>
      <xdr:rowOff>198023</xdr:rowOff>
    </xdr:to>
    <xdr:graphicFrame macro="">
      <xdr:nvGraphicFramePr>
        <xdr:cNvPr id="26" name="Gràfic 7" descr="Gràfic 7. Títol: Personal de servei que ha treballat a l’esdeveniment segons gènere. Rang de dades:  B67:C69.">
          <a:extLst>
            <a:ext uri="{FF2B5EF4-FFF2-40B4-BE49-F238E27FC236}">
              <a16:creationId xmlns:a16="http://schemas.microsoft.com/office/drawing/2014/main" id="{00000000-0008-0000-0200-00001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185854</xdr:colOff>
      <xdr:row>62</xdr:row>
      <xdr:rowOff>154878</xdr:rowOff>
    </xdr:from>
    <xdr:to>
      <xdr:col>10</xdr:col>
      <xdr:colOff>72018</xdr:colOff>
      <xdr:row>76</xdr:row>
      <xdr:rowOff>42042</xdr:rowOff>
    </xdr:to>
    <xdr:graphicFrame macro="">
      <xdr:nvGraphicFramePr>
        <xdr:cNvPr id="25" name="Gràfic 8" descr="Gràfic 8. Títol: Personal en llocs tècnics que ha treballat a l’esdeveniment segons gènere. Rang de dades:  B61:C63.">
          <a:extLst>
            <a:ext uri="{FF2B5EF4-FFF2-40B4-BE49-F238E27FC236}">
              <a16:creationId xmlns:a16="http://schemas.microsoft.com/office/drawing/2014/main" id="{00000000-0008-0000-02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151005</xdr:colOff>
      <xdr:row>62</xdr:row>
      <xdr:rowOff>102169</xdr:rowOff>
    </xdr:from>
    <xdr:to>
      <xdr:col>13</xdr:col>
      <xdr:colOff>61951</xdr:colOff>
      <xdr:row>76</xdr:row>
      <xdr:rowOff>61952</xdr:rowOff>
    </xdr:to>
    <xdr:graphicFrame macro="">
      <xdr:nvGraphicFramePr>
        <xdr:cNvPr id="5" name="Gràfic 9" descr="Gràfic 9. Títol: Personal en llocs directius que ha treballat a l’esdeveniment segons gènere. Rang de dades:  B55:C57.">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387139</xdr:colOff>
      <xdr:row>77</xdr:row>
      <xdr:rowOff>33396</xdr:rowOff>
    </xdr:from>
    <xdr:to>
      <xdr:col>6</xdr:col>
      <xdr:colOff>409010</xdr:colOff>
      <xdr:row>89</xdr:row>
      <xdr:rowOff>184217</xdr:rowOff>
    </xdr:to>
    <xdr:graphicFrame macro="">
      <xdr:nvGraphicFramePr>
        <xdr:cNvPr id="8" name="Gràfic 10" descr="Gràfic 10. Títol: Gènere ponents. Rang de dades:  B85:C87.">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632935</xdr:colOff>
      <xdr:row>77</xdr:row>
      <xdr:rowOff>71606</xdr:rowOff>
    </xdr:from>
    <xdr:to>
      <xdr:col>10</xdr:col>
      <xdr:colOff>518635</xdr:colOff>
      <xdr:row>90</xdr:row>
      <xdr:rowOff>44458</xdr:rowOff>
    </xdr:to>
    <xdr:graphicFrame macro="">
      <xdr:nvGraphicFramePr>
        <xdr:cNvPr id="10" name="Gràfic 11" descr="Gràfic 11. Títol: Temps ponències segons gènere. Rang de dades:  B97:C99.">
          <a:extLst>
            <a:ext uri="{FF2B5EF4-FFF2-40B4-BE49-F238E27FC236}">
              <a16:creationId xmlns:a16="http://schemas.microsoft.com/office/drawing/2014/main" id="{00000000-0008-0000-02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763380</xdr:colOff>
      <xdr:row>77</xdr:row>
      <xdr:rowOff>124809</xdr:rowOff>
    </xdr:from>
    <xdr:to>
      <xdr:col>13</xdr:col>
      <xdr:colOff>258</xdr:colOff>
      <xdr:row>90</xdr:row>
      <xdr:rowOff>93339</xdr:rowOff>
    </xdr:to>
    <xdr:graphicFrame macro="">
      <xdr:nvGraphicFramePr>
        <xdr:cNvPr id="9" name="Gràfic 12" descr="Gràfic 12. Títol: Gènere ponents directius. Rang de dades:  B91:C93.">
          <a:extLst>
            <a:ext uri="{FF2B5EF4-FFF2-40B4-BE49-F238E27FC236}">
              <a16:creationId xmlns:a16="http://schemas.microsoft.com/office/drawing/2014/main"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252394</xdr:colOff>
      <xdr:row>93</xdr:row>
      <xdr:rowOff>104738</xdr:rowOff>
    </xdr:from>
    <xdr:to>
      <xdr:col>6</xdr:col>
      <xdr:colOff>965200</xdr:colOff>
      <xdr:row>103</xdr:row>
      <xdr:rowOff>112036</xdr:rowOff>
    </xdr:to>
    <xdr:graphicFrame macro="">
      <xdr:nvGraphicFramePr>
        <xdr:cNvPr id="22" name="Gràfic 13" descr="Gràfic 13. Títol: Procedència persones treballadores a l’esdeveniment. Rang de dades:  B105:C107.">
          <a:extLst>
            <a:ext uri="{FF2B5EF4-FFF2-40B4-BE49-F238E27FC236}">
              <a16:creationId xmlns:a16="http://schemas.microsoft.com/office/drawing/2014/main" id="{00000000-0008-0000-02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1060961</xdr:colOff>
      <xdr:row>93</xdr:row>
      <xdr:rowOff>95834</xdr:rowOff>
    </xdr:from>
    <xdr:to>
      <xdr:col>10</xdr:col>
      <xdr:colOff>987972</xdr:colOff>
      <xdr:row>103</xdr:row>
      <xdr:rowOff>103132</xdr:rowOff>
    </xdr:to>
    <xdr:graphicFrame macro="">
      <xdr:nvGraphicFramePr>
        <xdr:cNvPr id="23" name="Gràfic 14" descr="Gràfic 14. Títol: Ponents segons origen. Rang de dades:  B112:C114.">
          <a:extLst>
            <a:ext uri="{FF2B5EF4-FFF2-40B4-BE49-F238E27FC236}">
              <a16:creationId xmlns:a16="http://schemas.microsoft.com/office/drawing/2014/main" id="{00000000-0008-0000-02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256987</xdr:colOff>
      <xdr:row>106</xdr:row>
      <xdr:rowOff>131854</xdr:rowOff>
    </xdr:from>
    <xdr:to>
      <xdr:col>6</xdr:col>
      <xdr:colOff>12700</xdr:colOff>
      <xdr:row>118</xdr:row>
      <xdr:rowOff>177799</xdr:rowOff>
    </xdr:to>
    <xdr:graphicFrame macro="">
      <xdr:nvGraphicFramePr>
        <xdr:cNvPr id="20" name="Gràfic 15" descr="Gràfic 15. Títol: Personal amb discapacitat que ha treballat a l’esdeveniment. Rang de dades:  B120:C121.">
          <a:extLst>
            <a:ext uri="{FF2B5EF4-FFF2-40B4-BE49-F238E27FC236}">
              <a16:creationId xmlns:a16="http://schemas.microsoft.com/office/drawing/2014/main" id="{00000000-0008-0000-02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78815</xdr:colOff>
      <xdr:row>106</xdr:row>
      <xdr:rowOff>139325</xdr:rowOff>
    </xdr:from>
    <xdr:to>
      <xdr:col>9</xdr:col>
      <xdr:colOff>965200</xdr:colOff>
      <xdr:row>118</xdr:row>
      <xdr:rowOff>177800</xdr:rowOff>
    </xdr:to>
    <xdr:graphicFrame macro="">
      <xdr:nvGraphicFramePr>
        <xdr:cNvPr id="21" name="Gràfic 16" descr="Gràfic 16. Títol: Ponents amb discapacitat. Rang de dades:  B128:C129.">
          <a:extLst>
            <a:ext uri="{FF2B5EF4-FFF2-40B4-BE49-F238E27FC236}">
              <a16:creationId xmlns:a16="http://schemas.microsoft.com/office/drawing/2014/main" id="{00000000-0008-0000-02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1054100</xdr:colOff>
      <xdr:row>106</xdr:row>
      <xdr:rowOff>146050</xdr:rowOff>
    </xdr:from>
    <xdr:to>
      <xdr:col>13</xdr:col>
      <xdr:colOff>12700</xdr:colOff>
      <xdr:row>118</xdr:row>
      <xdr:rowOff>171450</xdr:rowOff>
    </xdr:to>
    <xdr:graphicFrame macro="">
      <xdr:nvGraphicFramePr>
        <xdr:cNvPr id="30" name="Gràfic 17" descr="Gràfic 17. Títol: Discapacitat segons gènere. Rang de dades:  B122:C124 i B130:C132.">
          <a:extLst>
            <a:ext uri="{FF2B5EF4-FFF2-40B4-BE49-F238E27FC236}">
              <a16:creationId xmlns:a16="http://schemas.microsoft.com/office/drawing/2014/main" id="{00000000-0008-0000-0200-00001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354289</xdr:colOff>
      <xdr:row>122</xdr:row>
      <xdr:rowOff>1</xdr:rowOff>
    </xdr:from>
    <xdr:to>
      <xdr:col>8</xdr:col>
      <xdr:colOff>793750</xdr:colOff>
      <xdr:row>128</xdr:row>
      <xdr:rowOff>166309</xdr:rowOff>
    </xdr:to>
    <xdr:graphicFrame macro="">
      <xdr:nvGraphicFramePr>
        <xdr:cNvPr id="14" name="Gràfic 18" descr="Gràfic 18. Títol: Seu de les empreses involucrades a l’esdeveniment. Rang de dades:  B138:C139.">
          <a:extLst>
            <a:ext uri="{FF2B5EF4-FFF2-40B4-BE49-F238E27FC236}">
              <a16:creationId xmlns:a16="http://schemas.microsoft.com/office/drawing/2014/main" id="{00000000-0008-0000-02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8</xdr:col>
      <xdr:colOff>892024</xdr:colOff>
      <xdr:row>122</xdr:row>
      <xdr:rowOff>15118</xdr:rowOff>
    </xdr:from>
    <xdr:to>
      <xdr:col>12</xdr:col>
      <xdr:colOff>2093988</xdr:colOff>
      <xdr:row>128</xdr:row>
      <xdr:rowOff>188987</xdr:rowOff>
    </xdr:to>
    <xdr:graphicFrame macro="">
      <xdr:nvGraphicFramePr>
        <xdr:cNvPr id="15" name="Gràfic 19" descr="Gràfic 19. Títol: Producció del marxandatge que s’ofereix. Rang de dades:  B140:C141.">
          <a:extLst>
            <a:ext uri="{FF2B5EF4-FFF2-40B4-BE49-F238E27FC236}">
              <a16:creationId xmlns:a16="http://schemas.microsoft.com/office/drawing/2014/main" id="{00000000-0008-0000-02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3</xdr:col>
      <xdr:colOff>445002</xdr:colOff>
      <xdr:row>130</xdr:row>
      <xdr:rowOff>52919</xdr:rowOff>
    </xdr:from>
    <xdr:to>
      <xdr:col>9</xdr:col>
      <xdr:colOff>1300237</xdr:colOff>
      <xdr:row>141</xdr:row>
      <xdr:rowOff>105834</xdr:rowOff>
    </xdr:to>
    <xdr:graphicFrame macro="">
      <xdr:nvGraphicFramePr>
        <xdr:cNvPr id="16" name="Gràfic 20" descr="Gràfic 20. Títol: Tipologia d’organització involucrada a l’esdeveniment. Rang de dades:  B147:C151.">
          <a:extLst>
            <a:ext uri="{FF2B5EF4-FFF2-40B4-BE49-F238E27FC236}">
              <a16:creationId xmlns:a16="http://schemas.microsoft.com/office/drawing/2014/main" id="{00000000-0008-0000-02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9</xdr:col>
      <xdr:colOff>1338036</xdr:colOff>
      <xdr:row>130</xdr:row>
      <xdr:rowOff>30239</xdr:rowOff>
    </xdr:from>
    <xdr:to>
      <xdr:col>13</xdr:col>
      <xdr:colOff>0</xdr:colOff>
      <xdr:row>141</xdr:row>
      <xdr:rowOff>128512</xdr:rowOff>
    </xdr:to>
    <xdr:graphicFrame macro="">
      <xdr:nvGraphicFramePr>
        <xdr:cNvPr id="17" name="Gràfic 21" descr="Gràfic 21. Títol: Participació a l’esdeveniment d’empreses d’inclusió social. Rang de dades:  B155:C156.">
          <a:extLst>
            <a:ext uri="{FF2B5EF4-FFF2-40B4-BE49-F238E27FC236}">
              <a16:creationId xmlns:a16="http://schemas.microsoft.com/office/drawing/2014/main" id="{00000000-0008-0000-02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xdr:col>
      <xdr:colOff>415775</xdr:colOff>
      <xdr:row>143</xdr:row>
      <xdr:rowOff>105833</xdr:rowOff>
    </xdr:from>
    <xdr:to>
      <xdr:col>10</xdr:col>
      <xdr:colOff>1141488</xdr:colOff>
      <xdr:row>153</xdr:row>
      <xdr:rowOff>173870</xdr:rowOff>
    </xdr:to>
    <xdr:graphicFrame macro="">
      <xdr:nvGraphicFramePr>
        <xdr:cNvPr id="29" name="Gràfic 22" descr="Gràfic 22. Títol: Temporalitat de les persones treballadores a les empreses involucrades en l’organització de l’esdeveniment. Rang de dades:  B162:C168.">
          <a:extLst>
            <a:ext uri="{FF2B5EF4-FFF2-40B4-BE49-F238E27FC236}">
              <a16:creationId xmlns:a16="http://schemas.microsoft.com/office/drawing/2014/main" id="{00000000-0008-0000-0200-00001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10</xdr:col>
      <xdr:colOff>1277560</xdr:colOff>
      <xdr:row>148</xdr:row>
      <xdr:rowOff>129722</xdr:rowOff>
    </xdr:from>
    <xdr:to>
      <xdr:col>13</xdr:col>
      <xdr:colOff>15120</xdr:colOff>
      <xdr:row>157</xdr:row>
      <xdr:rowOff>75596</xdr:rowOff>
    </xdr:to>
    <xdr:graphicFrame macro="">
      <xdr:nvGraphicFramePr>
        <xdr:cNvPr id="7" name="Gràfic 23" descr="Gràfic 23. Títol: Empreses que duen a terme una auditoria retributiva. Rang de dades:  B181:C182.">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400655</xdr:colOff>
      <xdr:row>153</xdr:row>
      <xdr:rowOff>279702</xdr:rowOff>
    </xdr:from>
    <xdr:to>
      <xdr:col>10</xdr:col>
      <xdr:colOff>1149047</xdr:colOff>
      <xdr:row>164</xdr:row>
      <xdr:rowOff>0</xdr:rowOff>
    </xdr:to>
    <xdr:graphicFrame macro="">
      <xdr:nvGraphicFramePr>
        <xdr:cNvPr id="18" name="Gràfic 24" descr="Gràfic 24. Títol: Temporalitat de les persones treballadores a les empreses involucrades en l’organització de l’esdeveniment. Rang de dades:  B172:C176.">
          <a:extLst>
            <a:ext uri="{FF2B5EF4-FFF2-40B4-BE49-F238E27FC236}">
              <a16:creationId xmlns:a16="http://schemas.microsoft.com/office/drawing/2014/main" id="{00000000-0008-0000-02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10</xdr:col>
      <xdr:colOff>849086</xdr:colOff>
      <xdr:row>0</xdr:row>
      <xdr:rowOff>103414</xdr:rowOff>
    </xdr:from>
    <xdr:to>
      <xdr:col>11</xdr:col>
      <xdr:colOff>1259396</xdr:colOff>
      <xdr:row>0</xdr:row>
      <xdr:rowOff>625203</xdr:rowOff>
    </xdr:to>
    <xdr:pic>
      <xdr:nvPicPr>
        <xdr:cNvPr id="11" name="Imatge 4" descr="Logotipo de la Generalitat de Catalunya">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bwMode="auto">
        <a:xfrm>
          <a:off x="15735300" y="104775"/>
          <a:ext cx="174307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146051</xdr:colOff>
      <xdr:row>2</xdr:row>
      <xdr:rowOff>120650</xdr:rowOff>
    </xdr:from>
    <xdr:to>
      <xdr:col>9</xdr:col>
      <xdr:colOff>136526</xdr:colOff>
      <xdr:row>6</xdr:row>
      <xdr:rowOff>129828</xdr:rowOff>
    </xdr:to>
    <xdr:pic>
      <xdr:nvPicPr>
        <xdr:cNvPr id="2" name="Imat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2792075" y="581025"/>
          <a:ext cx="2095500" cy="1009650"/>
        </a:xfrm>
        <a:prstGeom prst="rect">
          <a:avLst/>
        </a:prstGeom>
      </xdr:spPr>
    </xdr:pic>
    <xdr:clientData/>
  </xdr:twoCellAnchor>
  <xdr:twoCellAnchor editAs="oneCell">
    <xdr:from>
      <xdr:col>10</xdr:col>
      <xdr:colOff>463551</xdr:colOff>
      <xdr:row>2</xdr:row>
      <xdr:rowOff>120650</xdr:rowOff>
    </xdr:from>
    <xdr:to>
      <xdr:col>13</xdr:col>
      <xdr:colOff>549276</xdr:colOff>
      <xdr:row>7</xdr:row>
      <xdr:rowOff>58988</xdr:rowOff>
    </xdr:to>
    <xdr:pic>
      <xdr:nvPicPr>
        <xdr:cNvPr id="6" name="Imatg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2"/>
        <a:stretch>
          <a:fillRect/>
        </a:stretch>
      </xdr:blipFill>
      <xdr:spPr>
        <a:xfrm>
          <a:off x="17211675" y="581025"/>
          <a:ext cx="2505075" cy="1143000"/>
        </a:xfrm>
        <a:prstGeom prst="rect">
          <a:avLst/>
        </a:prstGeom>
      </xdr:spPr>
    </xdr:pic>
    <xdr:clientData/>
  </xdr:twoCellAnchor>
  <xdr:twoCellAnchor editAs="oneCell">
    <xdr:from>
      <xdr:col>9</xdr:col>
      <xdr:colOff>222249</xdr:colOff>
      <xdr:row>2</xdr:row>
      <xdr:rowOff>165100</xdr:rowOff>
    </xdr:from>
    <xdr:to>
      <xdr:col>10</xdr:col>
      <xdr:colOff>383746</xdr:colOff>
      <xdr:row>6</xdr:row>
      <xdr:rowOff>172719</xdr:rowOff>
    </xdr:to>
    <xdr:pic>
      <xdr:nvPicPr>
        <xdr:cNvPr id="8" name="Imatge 7">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3"/>
        <a:stretch>
          <a:fillRect/>
        </a:stretch>
      </xdr:blipFill>
      <xdr:spPr>
        <a:xfrm>
          <a:off x="14963775" y="619125"/>
          <a:ext cx="2162175" cy="1000125"/>
        </a:xfrm>
        <a:prstGeom prst="rect">
          <a:avLst/>
        </a:prstGeom>
      </xdr:spPr>
    </xdr:pic>
    <xdr:clientData/>
  </xdr:twoCellAnchor>
  <xdr:twoCellAnchor editAs="oneCell">
    <xdr:from>
      <xdr:col>14</xdr:col>
      <xdr:colOff>469901</xdr:colOff>
      <xdr:row>2</xdr:row>
      <xdr:rowOff>215900</xdr:rowOff>
    </xdr:from>
    <xdr:to>
      <xdr:col>18</xdr:col>
      <xdr:colOff>342900</xdr:colOff>
      <xdr:row>7</xdr:row>
      <xdr:rowOff>38033</xdr:rowOff>
    </xdr:to>
    <xdr:pic>
      <xdr:nvPicPr>
        <xdr:cNvPr id="9" name="Imatge 8">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4"/>
        <a:stretch>
          <a:fillRect/>
        </a:stretch>
      </xdr:blipFill>
      <xdr:spPr>
        <a:xfrm>
          <a:off x="20250150" y="676275"/>
          <a:ext cx="2314575" cy="1028700"/>
        </a:xfrm>
        <a:prstGeom prst="rect">
          <a:avLst/>
        </a:prstGeom>
      </xdr:spPr>
    </xdr:pic>
    <xdr:clientData/>
  </xdr:twoCellAnchor>
  <xdr:twoCellAnchor editAs="oneCell">
    <xdr:from>
      <xdr:col>18</xdr:col>
      <xdr:colOff>409566</xdr:colOff>
      <xdr:row>2</xdr:row>
      <xdr:rowOff>304800</xdr:rowOff>
    </xdr:from>
    <xdr:to>
      <xdr:col>22</xdr:col>
      <xdr:colOff>112540</xdr:colOff>
      <xdr:row>7</xdr:row>
      <xdr:rowOff>55880</xdr:rowOff>
    </xdr:to>
    <xdr:pic>
      <xdr:nvPicPr>
        <xdr:cNvPr id="10" name="Imatge 9">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5"/>
        <a:stretch>
          <a:fillRect/>
        </a:stretch>
      </xdr:blipFill>
      <xdr:spPr>
        <a:xfrm>
          <a:off x="22631400" y="676275"/>
          <a:ext cx="2143125" cy="10572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_1.1.1_Participants_i_ponents" displayName="Tabla_1.1.1_Participants_i_ponents" ref="B23:E53" totalsRowShown="0" headerRowDxfId="104" dataDxfId="103" tableBorderDxfId="102">
  <autoFilter ref="B23:E53" xr:uid="{00000000-0009-0000-0100-000002000000}"/>
  <tableColumns count="4">
    <tableColumn id="1" xr3:uid="{00000000-0010-0000-0000-000001000000}" name="Participants and speakers" dataDxfId="101"/>
    <tableColumn id="2" xr3:uid="{00000000-0010-0000-0000-000002000000}" name="How have the participants and organizers moved?" dataDxfId="100"/>
    <tableColumn id="3" xr3:uid="{00000000-0010-0000-0000-000003000000}" name="Unit of measurement" dataDxfId="41"/>
    <tableColumn id="4" xr3:uid="{00000000-0010-0000-0000-000004000000}" name="Distance travelled" dataDxfId="40"/>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a_2.2.2_Origen_Ponents" displayName="Tabla_2.2.2_Origen_Ponents" ref="B168:E171" totalsRowShown="0" headerRowDxfId="65" dataDxfId="64" tableBorderDxfId="63">
  <autoFilter ref="B168:E171" xr:uid="{00000000-0009-0000-0100-00000C000000}"/>
  <tableColumns count="4">
    <tableColumn id="1" xr3:uid="{00000000-0010-0000-0A00-000001000000}" name="Speakers" dataDxfId="62"/>
    <tableColumn id="2" xr3:uid="{00000000-0010-0000-0A00-000002000000}" name="Total by origin" dataDxfId="17"/>
    <tableColumn id="3" xr3:uid="{00000000-0010-0000-0A00-000003000000}" name="Unit of measurement" dataDxfId="16"/>
    <tableColumn id="4" xr3:uid="{00000000-0010-0000-0A00-000004000000}" name="Amount" dataDxfId="15"/>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a_2.3.1_Persones_treballadores_amb_discapacitat" displayName="Tabla_2.3.1_Persones_treballadores_amb_discapacitat" ref="B176:E180" totalsRowShown="0" headerRowDxfId="61" dataDxfId="60" tableBorderDxfId="59">
  <autoFilter ref="B176:E180" xr:uid="{00000000-0009-0000-0100-00000D000000}"/>
  <tableColumns count="4">
    <tableColumn id="1" xr3:uid="{00000000-0010-0000-0B00-000001000000}" name="People working" dataDxfId="58"/>
    <tableColumn id="2" xr3:uid="{00000000-0010-0000-0B00-000002000000}" name="Functional diversity" dataDxfId="14"/>
    <tableColumn id="3" xr3:uid="{00000000-0010-0000-0B00-000003000000}" name="Unit of measurement" dataDxfId="13"/>
    <tableColumn id="4" xr3:uid="{00000000-0010-0000-0B00-000004000000}" name="Amount" dataDxfId="12"/>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Tabla_2.3.2_Ponents_amb_discapacitat" displayName="Tabla_2.3.2_Ponents_amb_discapacitat" ref="B183:E187" totalsRowShown="0" headerRowDxfId="57" dataDxfId="56" tableBorderDxfId="55">
  <autoFilter ref="B183:E187" xr:uid="{00000000-0009-0000-0100-00000E000000}"/>
  <tableColumns count="4">
    <tableColumn id="1" xr3:uid="{00000000-0010-0000-0C00-000001000000}" name="Speakers" dataDxfId="54"/>
    <tableColumn id="2" xr3:uid="{00000000-0010-0000-0C00-000002000000}" name="Functional diversity" dataDxfId="11"/>
    <tableColumn id="3" xr3:uid="{00000000-0010-0000-0C00-000003000000}" name="Unit of measurement" dataDxfId="10"/>
    <tableColumn id="4" xr3:uid="{00000000-0010-0000-0C00-000004000000}" name="Amount" dataDxfId="9"/>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Tabla_3.1.1_Empreses_i_Productes" displayName="Tabla_3.1.1_Empreses_i_Productes" ref="B193:E197" totalsRowShown="0" headerRowDxfId="53" dataDxfId="52" tableBorderDxfId="51">
  <autoFilter ref="B193:E197" xr:uid="{00000000-0009-0000-0100-00000F000000}"/>
  <tableColumns count="4">
    <tableColumn id="1" xr3:uid="{00000000-0010-0000-0D00-000001000000}" name="Companies and products offered" dataDxfId="50"/>
    <tableColumn id="2" xr3:uid="{00000000-0010-0000-0D00-000002000000}" name="Type of company" dataDxfId="8"/>
    <tableColumn id="3" xr3:uid="{00000000-0010-0000-0D00-000003000000}" name="Unit of measurement" dataDxfId="7"/>
    <tableColumn id="4" xr3:uid="{00000000-0010-0000-0D00-000004000000}" name="Amount" dataDxfId="6"/>
  </tableColumns>
  <tableStyleInfo name="TableStyleLight8"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Tabla_3.1.2_Empreses_involucrades" displayName="Tabla_3.1.2_Empreses_involucrades" ref="B200:E207" totalsRowShown="0" headerRowDxfId="49" dataDxfId="48" tableBorderDxfId="47">
  <autoFilter ref="B200:E207" xr:uid="{00000000-0009-0000-0100-000010000000}"/>
  <tableColumns count="4">
    <tableColumn id="1" xr3:uid="{00000000-0010-0000-0E00-000001000000}" name="Companies involved" dataDxfId="46"/>
    <tableColumn id="2" xr3:uid="{00000000-0010-0000-0E00-000002000000}" name="Type of company" dataDxfId="5"/>
    <tableColumn id="3" xr3:uid="{00000000-0010-0000-0E00-000003000000}" name="Unit of measurement" dataDxfId="4"/>
    <tableColumn id="4" xr3:uid="{00000000-0010-0000-0E00-000004000000}" name="Amount" dataDxfId="3"/>
  </tableColumns>
  <tableStyleInfo name="TableStyleLight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F000000}" name="Tabla_3.2.1_Salari" displayName="Tabla_3.2.1_Salari" ref="B212:E225" totalsRowShown="0" headerRowDxfId="45" dataDxfId="44" tableBorderDxfId="43">
  <autoFilter ref="B212:E225" xr:uid="{00000000-0009-0000-0100-000011000000}"/>
  <tableColumns count="4">
    <tableColumn id="1" xr3:uid="{00000000-0010-0000-0F00-000001000000}" name="Salary" dataDxfId="42"/>
    <tableColumn id="2" xr3:uid="{00000000-0010-0000-0F00-000002000000}" name="Type" dataDxfId="2"/>
    <tableColumn id="3" xr3:uid="{00000000-0010-0000-0F00-000003000000}" name="Unit of measurement" dataDxfId="1"/>
    <tableColumn id="4" xr3:uid="{00000000-0010-0000-0F00-000004000000}" name="Amount" dataDxfId="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_1.1.2_Transport_Material" displayName="Tabla_1.1.2_Transport_Material" ref="B57:E59" totalsRowShown="0" headerRowDxfId="99" dataDxfId="98" tableBorderDxfId="97">
  <autoFilter ref="B57:E59" xr:uid="{00000000-0009-0000-0100-000003000000}"/>
  <tableColumns count="4">
    <tableColumn id="1" xr3:uid="{00000000-0010-0000-0100-000001000000}" name="Transportation of material" dataDxfId="96"/>
    <tableColumn id="2" xr3:uid="{00000000-0010-0000-0100-000002000000}" name="Type" dataDxfId="95"/>
    <tableColumn id="3" xr3:uid="{00000000-0010-0000-0100-000003000000}" name="Unit of measurement" dataDxfId="39"/>
    <tableColumn id="4" xr3:uid="{00000000-0010-0000-0100-000004000000}" name=" Amount" dataDxfId="38"/>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a_1.2.2_Pernoctacions" displayName="Tabla_1.2.2_Pernoctacions" ref="B71:E77" totalsRowShown="0" headerRowDxfId="94" dataDxfId="93" tableBorderDxfId="92">
  <autoFilter ref="B71:E77" xr:uid="{00000000-0009-0000-0100-000005000000}"/>
  <tableColumns count="4">
    <tableColumn id="1" xr3:uid="{00000000-0010-0000-0300-000001000000}" name="Overnight stays of participants and speakers" dataDxfId="91"/>
    <tableColumn id="2" xr3:uid="{00000000-0010-0000-0300-000002000000}" name="Type of hotel" dataDxfId="37"/>
    <tableColumn id="3" xr3:uid="{00000000-0010-0000-0300-000003000000}" name="Unit of measurement" dataDxfId="36"/>
    <tableColumn id="4" xr3:uid="{00000000-0010-0000-0300-000004000000}" name="Amount" dataDxfId="35"/>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a_1.3.1_Creació_i_ús_Materials" displayName="Tabla_1.3.1_Creació_i_ús_Materials" ref="B82:E91" totalsRowShown="0" headerRowDxfId="90" dataDxfId="89" tableBorderDxfId="88">
  <autoFilter ref="B82:E91" xr:uid="{00000000-0009-0000-0100-000006000000}"/>
  <tableColumns count="4">
    <tableColumn id="1" xr3:uid="{00000000-0010-0000-0400-000001000000}" name="Creation and use of materials" dataDxfId="87"/>
    <tableColumn id="2" xr3:uid="{00000000-0010-0000-0400-000002000000}" name="Type of material" dataDxfId="86"/>
    <tableColumn id="3" xr3:uid="{00000000-0010-0000-0400-000003000000}" name="Unit of measurement" dataDxfId="34"/>
    <tableColumn id="4" xr3:uid="{00000000-0010-0000-0400-000004000000}" name="Amount" dataDxfId="33"/>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a_1.4.1_Menjar_i_Begudes" displayName="Tabla_1.4.1_Menjar_i_Begudes" ref="B96:E113" totalsRowShown="0" headerRowDxfId="85" dataDxfId="84" tableBorderDxfId="83">
  <autoFilter ref="B96:E113" xr:uid="{00000000-0009-0000-0100-000007000000}"/>
  <tableColumns count="4">
    <tableColumn id="1" xr3:uid="{00000000-0010-0000-0500-000001000000}" name="Food and drinks" dataDxfId="82"/>
    <tableColumn id="2" xr3:uid="{00000000-0010-0000-0500-000002000000}" name="Type" dataDxfId="32"/>
    <tableColumn id="3" xr3:uid="{00000000-0010-0000-0500-000003000000}" name="Unit of measurement" dataDxfId="31"/>
    <tableColumn id="4" xr3:uid="{00000000-0010-0000-0500-000004000000}" name="Amount" dataDxfId="30"/>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a_2.1.1_Igualtat_Persones_Treballadores" displayName="Tabla_2.1.1_Igualtat_Persones_Treballadores" ref="B119:E139" totalsRowShown="0" headerRowDxfId="81" dataDxfId="80" tableBorderDxfId="79">
  <autoFilter ref="B119:E139" xr:uid="{00000000-0009-0000-0100-000008000000}"/>
  <tableColumns count="4">
    <tableColumn id="1" xr3:uid="{00000000-0010-0000-0600-000001000000}" name="People working at the event" dataDxfId="78"/>
    <tableColumn id="2" xr3:uid="{00000000-0010-0000-0600-000002000000}" name="Total and by gender" dataDxfId="29"/>
    <tableColumn id="3" xr3:uid="{00000000-0010-0000-0600-000003000000}" name="Unit of measurement" dataDxfId="28"/>
    <tableColumn id="4" xr3:uid="{00000000-0010-0000-0600-000004000000}" name="Amount" dataDxfId="27"/>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a_2.1.2_Igualtat_Ponents" displayName="Tabla_2.1.2_Igualtat_Ponents" ref="B142:E150" totalsRowShown="0" headerRowDxfId="77" dataDxfId="76" tableBorderDxfId="75">
  <autoFilter ref="B142:E150" xr:uid="{00000000-0009-0000-0100-000009000000}"/>
  <tableColumns count="4">
    <tableColumn id="1" xr3:uid="{00000000-0010-0000-0700-000001000000}" name="Speakers" dataDxfId="74"/>
    <tableColumn id="2" xr3:uid="{00000000-0010-0000-0700-000002000000}" name="Total and by gender" dataDxfId="26"/>
    <tableColumn id="3" xr3:uid="{00000000-0010-0000-0700-000003000000}" name="Unit of measurement" dataDxfId="25"/>
    <tableColumn id="4" xr3:uid="{00000000-0010-0000-0700-000004000000}" name="Amount" dataDxfId="24"/>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a_2.1.3_Temps_Ponència" displayName="Tabla_2.1.3_Temps_Ponència" ref="B153:E157" totalsRowShown="0" headerRowDxfId="73" dataDxfId="72" tableBorderDxfId="71">
  <autoFilter ref="B153:E157" xr:uid="{00000000-0009-0000-0100-00000A000000}"/>
  <tableColumns count="4">
    <tableColumn id="1" xr3:uid="{00000000-0010-0000-0800-000001000000}" name="Speech time" dataDxfId="70"/>
    <tableColumn id="2" xr3:uid="{00000000-0010-0000-0800-000002000000}" name="Time" dataDxfId="23"/>
    <tableColumn id="3" xr3:uid="{00000000-0010-0000-0800-000003000000}" name="Unit of measurement" dataDxfId="22"/>
    <tableColumn id="4" xr3:uid="{00000000-0010-0000-0800-000004000000}" name="Amount" dataDxfId="21"/>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a_2.2.1_Origen_Persones_Treballadores" displayName="Tabla_2.2.1_Origen_Persones_Treballadores" ref="B162:E165" totalsRowShown="0" headerRowDxfId="69" dataDxfId="68" tableBorderDxfId="67">
  <autoFilter ref="B162:E165" xr:uid="{00000000-0009-0000-0100-00000B000000}"/>
  <tableColumns count="4">
    <tableColumn id="1" xr3:uid="{00000000-0010-0000-0900-000001000000}" name="People working" dataDxfId="66"/>
    <tableColumn id="2" xr3:uid="{00000000-0010-0000-0900-000002000000}" name="Total by origin" dataDxfId="20"/>
    <tableColumn id="3" xr3:uid="{00000000-0010-0000-0900-000003000000}" name="Unit of measurement" dataDxfId="19"/>
    <tableColumn id="4" xr3:uid="{00000000-0010-0000-0900-000004000000}" name="Amount" dataDxfId="18"/>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Navegaci&#243;" TargetMode="External"/><Relationship Id="rId2" Type="http://schemas.openxmlformats.org/officeDocument/2006/relationships/hyperlink" Target="Com_funciona_l_eina?" TargetMode="External"/><Relationship Id="rId1" Type="http://schemas.openxmlformats.org/officeDocument/2006/relationships/hyperlink" Target="Descripci&#243;_de_l_ein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5.xml"/><Relationship Id="rId13" Type="http://schemas.openxmlformats.org/officeDocument/2006/relationships/table" Target="../tables/table10.xml"/><Relationship Id="rId18" Type="http://schemas.openxmlformats.org/officeDocument/2006/relationships/table" Target="../tables/table15.xml"/><Relationship Id="rId3" Type="http://schemas.openxmlformats.org/officeDocument/2006/relationships/vmlDrawing" Target="../drawings/vmlDrawing1.vml"/><Relationship Id="rId7" Type="http://schemas.openxmlformats.org/officeDocument/2006/relationships/table" Target="../tables/table4.xml"/><Relationship Id="rId12" Type="http://schemas.openxmlformats.org/officeDocument/2006/relationships/table" Target="../tables/table9.xml"/><Relationship Id="rId17" Type="http://schemas.openxmlformats.org/officeDocument/2006/relationships/table" Target="../tables/table14.xml"/><Relationship Id="rId2" Type="http://schemas.openxmlformats.org/officeDocument/2006/relationships/drawing" Target="../drawings/drawing2.xml"/><Relationship Id="rId16" Type="http://schemas.openxmlformats.org/officeDocument/2006/relationships/table" Target="../tables/table13.xml"/><Relationship Id="rId1" Type="http://schemas.openxmlformats.org/officeDocument/2006/relationships/printerSettings" Target="../printerSettings/printerSettings2.bin"/><Relationship Id="rId6" Type="http://schemas.openxmlformats.org/officeDocument/2006/relationships/table" Target="../tables/table3.xml"/><Relationship Id="rId11" Type="http://schemas.openxmlformats.org/officeDocument/2006/relationships/table" Target="../tables/table8.xml"/><Relationship Id="rId5" Type="http://schemas.openxmlformats.org/officeDocument/2006/relationships/table" Target="../tables/table2.xml"/><Relationship Id="rId15" Type="http://schemas.openxmlformats.org/officeDocument/2006/relationships/table" Target="../tables/table12.xml"/><Relationship Id="rId10" Type="http://schemas.openxmlformats.org/officeDocument/2006/relationships/table" Target="../tables/table7.xml"/><Relationship Id="rId19" Type="http://schemas.openxmlformats.org/officeDocument/2006/relationships/comments" Target="../comments1.xml"/><Relationship Id="rId4" Type="http://schemas.openxmlformats.org/officeDocument/2006/relationships/table" Target="../tables/table1.xml"/><Relationship Id="rId9" Type="http://schemas.openxmlformats.org/officeDocument/2006/relationships/table" Target="../tables/table6.xml"/><Relationship Id="rId14" Type="http://schemas.openxmlformats.org/officeDocument/2006/relationships/table" Target="../tables/table1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canviclimatic.gencat.cat/ca/ambits/mitigacio/programa-voluntari-de-compensacio-de-gasos-amb-efecte-dhivernacle/compensacio-emissions-credits-programa/com-comprar-credits-geh/"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hyperlink" Target="https://canviclimatic.gencat.cat/web/.content/04_ACTUA/Com_calcular_emissions_GEH/guia_de_calcul_demissions_de_co2/2023_Guia-de-calcul-emissions-GEH.pdf" TargetMode="External"/><Relationship Id="rId13" Type="http://schemas.openxmlformats.org/officeDocument/2006/relationships/hyperlink" Target="https://canviclimatic.gencat.cat/web/.content/04_ACTUA/Com_calcular_emissions_GEH/guia_de_calcul_demissions_de_co2/2023_Guia-de-calcul-emissions-GEH.pdf" TargetMode="External"/><Relationship Id="rId18" Type="http://schemas.openxmlformats.org/officeDocument/2006/relationships/hyperlink" Target="https://canviclimatic.gencat.cat/web/.content/04_ACTUA/Com_calcular_emissions_GEH/guia_de_calcul_demissions_de_co2/2023_Guia-de-calcul-emissions-GEH.pdf" TargetMode="External"/><Relationship Id="rId3" Type="http://schemas.openxmlformats.org/officeDocument/2006/relationships/hyperlink" Target="https://assets.publishing.service.gov.uk/government/uploads/system/uploads/attachment_data/file/1083855/ghg-conversion-factors-2022-full-set.xls" TargetMode="External"/><Relationship Id="rId21" Type="http://schemas.openxmlformats.org/officeDocument/2006/relationships/hyperlink" Target="https://canviclimatic.gencat.cat/web/.content/04_ACTUA/Com_calcular_emissions_GEH/guia_de_calcul_demissions_de_co2/2023_Guia-de-calcul-emissions-GEH.pdf" TargetMode="External"/><Relationship Id="rId7" Type="http://schemas.openxmlformats.org/officeDocument/2006/relationships/hyperlink" Target="https://canviclimatic.gencat.cat/web/.content/04_ACTUA/Com_calcular_emissions_GEH/guia_de_calcul_demissions_de_co2/2023_Guia-de-calcul-emissions-GEH.pdf" TargetMode="External"/><Relationship Id="rId12" Type="http://schemas.openxmlformats.org/officeDocument/2006/relationships/hyperlink" Target="https://canviclimatic.gencat.cat/web/.content/04_ACTUA/Com_calcular_emissions_GEH/guia_de_calcul_demissions_de_co2/2023_Guia-de-calcul-emissions-GEH.pdf" TargetMode="External"/><Relationship Id="rId17" Type="http://schemas.openxmlformats.org/officeDocument/2006/relationships/hyperlink" Target="https://canviclimatic.gencat.cat/web/.content/04_ACTUA/Com_calcular_emissions_GEH/guia_de_calcul_demissions_de_co2/220622_Guia-calcul-emissions-GEH_OCCC.pdf" TargetMode="External"/><Relationship Id="rId25" Type="http://schemas.openxmlformats.org/officeDocument/2006/relationships/comments" Target="../comments3.xml"/><Relationship Id="rId2" Type="http://schemas.openxmlformats.org/officeDocument/2006/relationships/hyperlink" Target="https://assets.publishing.service.gov.uk/government/uploads/system/uploads/attachment_data/file/1083855/ghg-conversion-factors-2022-full-set.xls" TargetMode="External"/><Relationship Id="rId16" Type="http://schemas.openxmlformats.org/officeDocument/2006/relationships/hyperlink" Target="https://canviclimatic.gencat.cat/web/.content/04_ACTUA/Com_calcular_emissions_GEH/guia_de_calcul_demissions_de_co2/220622_Guia-calcul-emissions-GEH_OCCC.pdf" TargetMode="External"/><Relationship Id="rId20" Type="http://schemas.openxmlformats.org/officeDocument/2006/relationships/hyperlink" Target="https://canviclimatic.gencat.cat/web/.content/04_ACTUA/Com_calcular_emissions_GEH/guia_de_calcul_demissions_de_co2/2023_Guia-de-calcul-emissions-GEH.pdf" TargetMode="External"/><Relationship Id="rId1" Type="http://schemas.openxmlformats.org/officeDocument/2006/relationships/hyperlink" Target="https://assets.publishing.service.gov.uk/government/uploads/system/uploads/attachment_data/file/1083855/ghg-conversion-factors-2022-full-set.xls" TargetMode="External"/><Relationship Id="rId6" Type="http://schemas.openxmlformats.org/officeDocument/2006/relationships/hyperlink" Target="https://canviclimatic.gencat.cat/web/.content/04_ACTUA/Com_calcular_emissions_GEH/guia_de_calcul_demissions_de_co2/2023_Guia-de-calcul-emissions-GEH.pdf" TargetMode="External"/><Relationship Id="rId11" Type="http://schemas.openxmlformats.org/officeDocument/2006/relationships/hyperlink" Target="https://canviclimatic.gencat.cat/web/.content/04_ACTUA/Com_calcular_emissions_GEH/guia_de_calcul_demissions_de_co2/2023_Guia-de-calcul-emissions-GEH.pdf" TargetMode="External"/><Relationship Id="rId24" Type="http://schemas.openxmlformats.org/officeDocument/2006/relationships/vmlDrawing" Target="../drawings/vmlDrawing3.vml"/><Relationship Id="rId5" Type="http://schemas.openxmlformats.org/officeDocument/2006/relationships/hyperlink" Target="https://canviclimatic.gencat.cat/web/.content/04_ACTUA/Com_calcular_emissions_GEH/guia_de_calcul_demissions_de_co2/2023_Guia-de-calcul-emissions-GEH.pdf" TargetMode="External"/><Relationship Id="rId15" Type="http://schemas.openxmlformats.org/officeDocument/2006/relationships/hyperlink" Target="https://canviclimatic.gencat.cat/web/.content/04_ACTUA/Com_calcular_emissions_GEH/guia_de_calcul_demissions_de_co2/2023_Guia-de-calcul-emissions-GEH.pdf" TargetMode="External"/><Relationship Id="rId23" Type="http://schemas.openxmlformats.org/officeDocument/2006/relationships/printerSettings" Target="../printerSettings/printerSettings4.bin"/><Relationship Id="rId10" Type="http://schemas.openxmlformats.org/officeDocument/2006/relationships/hyperlink" Target="https://canviclimatic.gencat.cat/web/.content/04_ACTUA/Com_calcular_emissions_GEH/guia_de_calcul_demissions_de_co2/220622_Guia-calcul-emissions-GEH_OCCC.pdf" TargetMode="External"/><Relationship Id="rId19" Type="http://schemas.openxmlformats.org/officeDocument/2006/relationships/hyperlink" Target="https://canviclimatic.gencat.cat/web/.content/04_ACTUA/Com_calcular_emissions_GEH/guia_de_calcul_demissions_de_co2/2023_Guia-de-calcul-emissions-GEH.pdf" TargetMode="External"/><Relationship Id="rId4" Type="http://schemas.openxmlformats.org/officeDocument/2006/relationships/hyperlink" Target="https://assets.publishing.service.gov.uk/government/uploads/system/uploads/attachment_data/file/1083855/ghg-conversion-factors-2022-full-set.xls" TargetMode="External"/><Relationship Id="rId9" Type="http://schemas.openxmlformats.org/officeDocument/2006/relationships/hyperlink" Target="https://canviclimatic.gencat.cat/web/.content/04_ACTUA/Com_calcular_emissions_GEH/guia_de_calcul_demissions_de_co2/2023_Guia-de-calcul-emissions-GEH.pdf" TargetMode="External"/><Relationship Id="rId14" Type="http://schemas.openxmlformats.org/officeDocument/2006/relationships/hyperlink" Target="https://canviclimatic.gencat.cat/web/.content/04_ACTUA/Com_calcular_emissions_GEH/guia_de_calcul_demissions_de_co2/220622_Guia-calcul-emissions-GEH_OCCC.pdf" TargetMode="External"/><Relationship Id="rId22" Type="http://schemas.openxmlformats.org/officeDocument/2006/relationships/hyperlink" Target="https://canviclimatic.gencat.cat/web/.content/04_ACTUA/Com_calcular_emissions_GEH/guia_de_calcul_demissions_de_co2/220622_Guia-calcul-emissions-GEH_OCCC.pdf"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canviclimatic.gencat.cat/web/.content/04_ACTUA/Com_calcular_emissions_GEH/guia_de_calcul_demissions_de_co2/2023_Guia-de-calcul-emissions-GEH.pdf" TargetMode="External"/><Relationship Id="rId7" Type="http://schemas.openxmlformats.org/officeDocument/2006/relationships/hyperlink" Target="https://ajuntament.barcelona.cat/turisme/sites/default/files/1707_informe_inedit_petjada_carboni.pdf" TargetMode="External"/><Relationship Id="rId2" Type="http://schemas.openxmlformats.org/officeDocument/2006/relationships/hyperlink" Target="https://canviclimatic.gencat.cat/web/.content/04_ACTUA/Com_calcular_emissions_GEH/guia_de_calcul_demissions_de_co2/2023_Guia-de-calcul-emissions-GEH.pdf" TargetMode="External"/><Relationship Id="rId1" Type="http://schemas.openxmlformats.org/officeDocument/2006/relationships/hyperlink" Target="https://canviclimatic.gencat.cat/web/.content/04_ACTUA/Com_calcular_emissions_GEH/guia_de_calcul_demissions_de_co2/2023_Guia-de-calcul-emissions-GEH.pdf" TargetMode="External"/><Relationship Id="rId6" Type="http://schemas.openxmlformats.org/officeDocument/2006/relationships/hyperlink" Target="https://ajuntament.barcelona.cat/turisme/sites/default/files/1707_informe_inedit_petjada_carboni.pdf" TargetMode="External"/><Relationship Id="rId5" Type="http://schemas.openxmlformats.org/officeDocument/2006/relationships/hyperlink" Target="https://ajuntament.barcelona.cat/turisme/sites/default/files/1707_informe_inedit_petjada_carboni.pdf" TargetMode="External"/><Relationship Id="rId10" Type="http://schemas.openxmlformats.org/officeDocument/2006/relationships/comments" Target="../comments4.xml"/><Relationship Id="rId4" Type="http://schemas.openxmlformats.org/officeDocument/2006/relationships/hyperlink" Target="https://canviclimatic.gencat.cat/web/.content/04_ACTUA/Com_calcular_emissions_GEH/guia_de_calcul_demissions_de_co2/2023_Guia-de-calcul-emissions-GEH.pdf"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hyperlink" Target="https://www.eionet.europa.eu/etcs/etc-wmge/products/etc-wmge-reports/greenhouse-gas-emissions-and-natural-capital-implications-of-plastics-including-biobased-plastics/@@download/file/ETC_2.1.2.1._GHGEmissionsOfPlastics_FinalReport_v7.0_ED.pdf" TargetMode="External"/><Relationship Id="rId7" Type="http://schemas.openxmlformats.org/officeDocument/2006/relationships/printerSettings" Target="../printerSettings/printerSettings6.bin"/><Relationship Id="rId2" Type="http://schemas.openxmlformats.org/officeDocument/2006/relationships/hyperlink" Target="https://canviclimatic.gencat.cat/web/.content/04_ACTUA/Com_calcular_emissions_GEH/guia_de_calcul_demissions_de_co2/2023_Guia-de-calcul-emissions-GEH.pdf" TargetMode="External"/><Relationship Id="rId1" Type="http://schemas.openxmlformats.org/officeDocument/2006/relationships/hyperlink" Target="https://canviclimatic.gencat.cat/web/.content/04_ACTUA/Com_calcular_emissions_GEH/guia_de_calcul_demissions_de_co2/2023_Guia-de-calcul-emissions-GEH.pdf" TargetMode="External"/><Relationship Id="rId6" Type="http://schemas.openxmlformats.org/officeDocument/2006/relationships/hyperlink" Target="https://canviclimatic.gencat.cat/web/.content/04_ACTUA/Com_calcular_emissions_GEH/guia_de_calcul_demissions_de_co2/2023_Guia-de-calcul-emissions-GEH.pdf" TargetMode="External"/><Relationship Id="rId5" Type="http://schemas.openxmlformats.org/officeDocument/2006/relationships/hyperlink" Target="https://canviclimatic.gencat.cat/web/.content/04_ACTUA/Com_calcular_emissions_GEH/guia_de_calcul_demissions_de_co2/2023_Guia-de-calcul-emissions-GEH.pdf" TargetMode="External"/><Relationship Id="rId4" Type="http://schemas.openxmlformats.org/officeDocument/2006/relationships/hyperlink" Target="https://canviclimatic.gencat.cat/web/.content/04_ACTUA/Com_calcular_emissions_GEH/guia_de_calcul_demissions_de_co2/2023_Guia-de-calcul-emissions-GEH.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huellaco2.org/alimentos.php" TargetMode="External"/><Relationship Id="rId13" Type="http://schemas.openxmlformats.org/officeDocument/2006/relationships/drawing" Target="../drawings/drawing4.xml"/><Relationship Id="rId3" Type="http://schemas.openxmlformats.org/officeDocument/2006/relationships/hyperlink" Target="https://huellaco2.org/alimentos.php" TargetMode="External"/><Relationship Id="rId7" Type="http://schemas.openxmlformats.org/officeDocument/2006/relationships/hyperlink" Target="https://huellaco2.org/alimentos.php" TargetMode="External"/><Relationship Id="rId12" Type="http://schemas.openxmlformats.org/officeDocument/2006/relationships/printerSettings" Target="../printerSettings/printerSettings7.bin"/><Relationship Id="rId2" Type="http://schemas.openxmlformats.org/officeDocument/2006/relationships/hyperlink" Target="https://huellaco2.org/alimentos.php" TargetMode="External"/><Relationship Id="rId1" Type="http://schemas.openxmlformats.org/officeDocument/2006/relationships/hyperlink" Target="https://huellaco2.org/alimentos.php" TargetMode="External"/><Relationship Id="rId6" Type="http://schemas.openxmlformats.org/officeDocument/2006/relationships/hyperlink" Target="https://huellaco2.org/alimentos.php" TargetMode="External"/><Relationship Id="rId11" Type="http://schemas.openxmlformats.org/officeDocument/2006/relationships/hyperlink" Target="https://huellaco2.org/alimentos.php" TargetMode="External"/><Relationship Id="rId5" Type="http://schemas.openxmlformats.org/officeDocument/2006/relationships/hyperlink" Target="https://huellaco2.org/alimentos.php" TargetMode="External"/><Relationship Id="rId15" Type="http://schemas.openxmlformats.org/officeDocument/2006/relationships/comments" Target="../comments5.xml"/><Relationship Id="rId10" Type="http://schemas.openxmlformats.org/officeDocument/2006/relationships/hyperlink" Target="https://huellaco2.org/alimentos.php" TargetMode="External"/><Relationship Id="rId4" Type="http://schemas.openxmlformats.org/officeDocument/2006/relationships/hyperlink" Target="https://huellaco2.org/alimentos.php" TargetMode="External"/><Relationship Id="rId9" Type="http://schemas.openxmlformats.org/officeDocument/2006/relationships/hyperlink" Target="https://huellaco2.org/alimentos.php" TargetMode="External"/><Relationship Id="rId1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sheetPr>
  <dimension ref="A1:AM185"/>
  <sheetViews>
    <sheetView zoomScale="90" zoomScaleNormal="90" zoomScaleSheetLayoutView="82" workbookViewId="0">
      <pane ySplit="1" topLeftCell="A5" activePane="bottomLeft" state="frozen"/>
      <selection pane="bottomLeft" activeCell="D13" sqref="D13"/>
    </sheetView>
  </sheetViews>
  <sheetFormatPr baseColWidth="10" defaultColWidth="10.7109375" defaultRowHeight="15" x14ac:dyDescent="0.25"/>
  <cols>
    <col min="1" max="1" width="26.42578125" customWidth="1"/>
    <col min="2" max="2" width="119.140625" customWidth="1"/>
    <col min="3" max="39" width="10.85546875" style="38"/>
  </cols>
  <sheetData>
    <row r="1" spans="1:16" ht="50.25" customHeight="1" x14ac:dyDescent="0.25">
      <c r="A1" s="513" t="s">
        <v>262</v>
      </c>
      <c r="B1" s="513"/>
    </row>
    <row r="2" spans="1:16" s="306" customFormat="1" ht="18.75" x14ac:dyDescent="0.25">
      <c r="A2" s="40" t="s">
        <v>293</v>
      </c>
      <c r="C2" s="307"/>
      <c r="D2" s="308"/>
      <c r="E2" s="308"/>
      <c r="F2" s="308"/>
      <c r="G2" s="308"/>
      <c r="H2" s="308"/>
      <c r="I2" s="307"/>
      <c r="J2" s="307"/>
      <c r="K2" s="307"/>
      <c r="L2" s="307"/>
      <c r="M2" s="307"/>
      <c r="N2" s="307"/>
      <c r="O2" s="307"/>
      <c r="P2" s="307"/>
    </row>
    <row r="3" spans="1:16" s="306" customFormat="1" ht="18.75" hidden="1" x14ac:dyDescent="0.25">
      <c r="A3" s="40"/>
      <c r="C3" s="307"/>
      <c r="D3" s="308"/>
      <c r="E3" s="308"/>
      <c r="F3" s="308"/>
      <c r="G3" s="308"/>
      <c r="H3" s="308"/>
      <c r="I3" s="307"/>
      <c r="J3" s="307"/>
      <c r="K3" s="307"/>
      <c r="L3" s="307"/>
      <c r="M3" s="307"/>
      <c r="N3" s="307"/>
      <c r="O3" s="307"/>
      <c r="P3" s="307"/>
    </row>
    <row r="4" spans="1:16" x14ac:dyDescent="0.25">
      <c r="A4" s="516" t="s">
        <v>329</v>
      </c>
      <c r="B4" s="516"/>
    </row>
    <row r="5" spans="1:16" x14ac:dyDescent="0.25">
      <c r="A5" s="516" t="s">
        <v>439</v>
      </c>
      <c r="B5" s="516"/>
    </row>
    <row r="6" spans="1:16" x14ac:dyDescent="0.25">
      <c r="A6" s="516" t="s">
        <v>440</v>
      </c>
      <c r="B6" s="516"/>
    </row>
    <row r="7" spans="1:16" ht="5.65" customHeight="1" x14ac:dyDescent="0.25">
      <c r="A7" s="38"/>
      <c r="B7" s="38"/>
    </row>
    <row r="8" spans="1:16" ht="21" x14ac:dyDescent="0.25">
      <c r="A8" s="515" t="s">
        <v>329</v>
      </c>
      <c r="B8" s="514"/>
    </row>
    <row r="9" spans="1:16" ht="126" x14ac:dyDescent="0.25">
      <c r="A9" s="310" t="s">
        <v>263</v>
      </c>
      <c r="B9" s="309" t="s">
        <v>331</v>
      </c>
    </row>
    <row r="10" spans="1:16" ht="15.75" x14ac:dyDescent="0.25">
      <c r="A10" s="311" t="s">
        <v>297</v>
      </c>
      <c r="B10" s="333" t="s">
        <v>330</v>
      </c>
    </row>
    <row r="11" spans="1:16" ht="6.75" customHeight="1" x14ac:dyDescent="0.25"/>
    <row r="12" spans="1:16" ht="21" x14ac:dyDescent="0.25">
      <c r="A12" s="514" t="s">
        <v>160</v>
      </c>
      <c r="B12" s="514"/>
    </row>
    <row r="13" spans="1:16" ht="97.5" customHeight="1" x14ac:dyDescent="0.25">
      <c r="A13" s="312" t="s">
        <v>185</v>
      </c>
      <c r="B13" s="334" t="s">
        <v>537</v>
      </c>
    </row>
    <row r="14" spans="1:16" ht="6.75" customHeight="1" x14ac:dyDescent="0.25"/>
    <row r="15" spans="1:16" ht="21" x14ac:dyDescent="0.25">
      <c r="A15" s="514" t="s">
        <v>260</v>
      </c>
      <c r="B15" s="514"/>
    </row>
    <row r="16" spans="1:16" ht="78.75" x14ac:dyDescent="0.25">
      <c r="A16" s="312" t="s">
        <v>185</v>
      </c>
      <c r="B16" s="309" t="s">
        <v>332</v>
      </c>
    </row>
    <row r="17" spans="1:2" s="38" customFormat="1" ht="15.75" x14ac:dyDescent="0.25">
      <c r="B17" s="41"/>
    </row>
    <row r="18" spans="1:2" s="38" customFormat="1" ht="15.75" x14ac:dyDescent="0.25">
      <c r="B18" s="41"/>
    </row>
    <row r="19" spans="1:2" s="38" customFormat="1" x14ac:dyDescent="0.25">
      <c r="A19" s="332" t="s">
        <v>257</v>
      </c>
      <c r="B19" s="362" t="s">
        <v>336</v>
      </c>
    </row>
    <row r="20" spans="1:2" s="38" customFormat="1" ht="4.5" customHeight="1" x14ac:dyDescent="0.25"/>
    <row r="21" spans="1:2" s="38" customFormat="1" ht="129.75" customHeight="1" x14ac:dyDescent="0.25">
      <c r="A21" s="330" t="s">
        <v>257</v>
      </c>
      <c r="B21" s="329" t="s">
        <v>333</v>
      </c>
    </row>
    <row r="22" spans="1:2" s="38" customFormat="1" x14ac:dyDescent="0.25"/>
    <row r="23" spans="1:2" s="38" customFormat="1" x14ac:dyDescent="0.25"/>
    <row r="24" spans="1:2" s="38" customFormat="1" x14ac:dyDescent="0.25"/>
    <row r="25" spans="1:2" s="38" customFormat="1" x14ac:dyDescent="0.25"/>
    <row r="26" spans="1:2" s="38" customFormat="1" x14ac:dyDescent="0.25"/>
    <row r="27" spans="1:2" s="38" customFormat="1" x14ac:dyDescent="0.25"/>
    <row r="28" spans="1:2" s="38" customFormat="1" x14ac:dyDescent="0.25"/>
    <row r="29" spans="1:2" s="38" customFormat="1" x14ac:dyDescent="0.25"/>
    <row r="30" spans="1:2" s="38" customFormat="1" x14ac:dyDescent="0.25"/>
    <row r="31" spans="1:2" s="38" customFormat="1" x14ac:dyDescent="0.25"/>
    <row r="32" spans="1:2" s="38" customFormat="1" x14ac:dyDescent="0.25"/>
    <row r="33" s="38" customFormat="1" x14ac:dyDescent="0.25"/>
    <row r="34" s="38" customFormat="1" x14ac:dyDescent="0.25"/>
    <row r="35" s="38" customFormat="1" x14ac:dyDescent="0.25"/>
    <row r="36" s="38" customFormat="1" x14ac:dyDescent="0.25"/>
    <row r="37" s="38" customFormat="1" x14ac:dyDescent="0.25"/>
    <row r="38" s="38" customFormat="1" x14ac:dyDescent="0.25"/>
    <row r="39" s="38" customFormat="1" x14ac:dyDescent="0.25"/>
    <row r="40" s="38" customFormat="1" x14ac:dyDescent="0.25"/>
    <row r="41" s="38" customFormat="1" x14ac:dyDescent="0.25"/>
    <row r="42" s="38" customFormat="1" x14ac:dyDescent="0.25"/>
    <row r="43" s="38" customFormat="1" x14ac:dyDescent="0.25"/>
    <row r="44" s="38" customFormat="1" x14ac:dyDescent="0.25"/>
    <row r="45" s="38" customFormat="1" x14ac:dyDescent="0.25"/>
    <row r="46" s="38" customFormat="1" x14ac:dyDescent="0.25"/>
    <row r="47" s="38" customFormat="1" x14ac:dyDescent="0.25"/>
    <row r="48" s="38" customFormat="1" x14ac:dyDescent="0.25"/>
    <row r="49" s="38" customFormat="1" x14ac:dyDescent="0.25"/>
    <row r="50" s="38" customFormat="1" x14ac:dyDescent="0.25"/>
    <row r="51" s="38" customFormat="1" x14ac:dyDescent="0.25"/>
    <row r="52" s="38" customFormat="1" x14ac:dyDescent="0.25"/>
    <row r="53" s="38" customFormat="1" x14ac:dyDescent="0.25"/>
    <row r="54" s="38" customFormat="1" x14ac:dyDescent="0.25"/>
    <row r="55" s="38" customFormat="1" x14ac:dyDescent="0.25"/>
    <row r="56" s="38" customFormat="1" x14ac:dyDescent="0.25"/>
    <row r="57" s="38" customFormat="1" x14ac:dyDescent="0.25"/>
    <row r="58" s="38" customFormat="1" x14ac:dyDescent="0.25"/>
    <row r="59" s="38" customFormat="1" x14ac:dyDescent="0.25"/>
    <row r="60" s="38" customFormat="1" x14ac:dyDescent="0.25"/>
    <row r="61" s="38" customFormat="1" x14ac:dyDescent="0.25"/>
    <row r="62" s="38" customFormat="1" x14ac:dyDescent="0.25"/>
    <row r="63" s="38" customFormat="1" x14ac:dyDescent="0.25"/>
    <row r="64" s="38" customFormat="1" x14ac:dyDescent="0.25"/>
    <row r="65" s="38" customFormat="1" x14ac:dyDescent="0.25"/>
    <row r="66" s="38" customFormat="1" x14ac:dyDescent="0.25"/>
    <row r="67" s="38" customFormat="1" x14ac:dyDescent="0.25"/>
    <row r="68" s="38" customFormat="1" x14ac:dyDescent="0.25"/>
    <row r="69" s="38" customFormat="1" x14ac:dyDescent="0.25"/>
    <row r="70" s="38" customFormat="1" x14ac:dyDescent="0.25"/>
    <row r="71" s="38" customFormat="1" x14ac:dyDescent="0.25"/>
    <row r="72" s="38" customFormat="1" x14ac:dyDescent="0.25"/>
    <row r="73" s="38" customFormat="1" x14ac:dyDescent="0.25"/>
    <row r="74" s="38" customFormat="1" x14ac:dyDescent="0.25"/>
    <row r="75" s="38" customFormat="1" x14ac:dyDescent="0.25"/>
    <row r="76" s="38" customFormat="1" x14ac:dyDescent="0.25"/>
    <row r="77" s="38" customFormat="1" x14ac:dyDescent="0.25"/>
    <row r="78" s="38" customFormat="1" x14ac:dyDescent="0.25"/>
    <row r="79" s="38" customFormat="1" x14ac:dyDescent="0.25"/>
    <row r="80" s="38" customFormat="1" x14ac:dyDescent="0.25"/>
    <row r="81" s="38" customFormat="1" x14ac:dyDescent="0.25"/>
    <row r="82" s="38" customFormat="1" x14ac:dyDescent="0.25"/>
    <row r="83" s="38" customFormat="1" x14ac:dyDescent="0.25"/>
    <row r="84" s="38" customFormat="1" x14ac:dyDescent="0.25"/>
    <row r="85" s="38" customFormat="1" x14ac:dyDescent="0.25"/>
    <row r="86" s="38" customFormat="1" x14ac:dyDescent="0.25"/>
    <row r="87" s="38" customFormat="1" x14ac:dyDescent="0.25"/>
    <row r="88" s="38" customFormat="1" x14ac:dyDescent="0.25"/>
    <row r="89" s="38" customFormat="1" x14ac:dyDescent="0.25"/>
    <row r="90" s="38" customFormat="1" x14ac:dyDescent="0.25"/>
    <row r="91" s="38" customFormat="1" x14ac:dyDescent="0.25"/>
    <row r="92" s="38" customFormat="1" x14ac:dyDescent="0.25"/>
    <row r="93" s="38" customFormat="1" x14ac:dyDescent="0.25"/>
    <row r="94" s="38" customFormat="1" x14ac:dyDescent="0.25"/>
    <row r="95" s="38" customFormat="1" x14ac:dyDescent="0.25"/>
    <row r="96" s="38" customFormat="1" x14ac:dyDescent="0.25"/>
    <row r="97" s="38" customFormat="1" x14ac:dyDescent="0.25"/>
    <row r="98" s="38" customFormat="1" x14ac:dyDescent="0.25"/>
    <row r="99" s="38" customFormat="1" x14ac:dyDescent="0.25"/>
    <row r="100" s="38" customFormat="1" x14ac:dyDescent="0.25"/>
    <row r="101" s="38" customFormat="1" x14ac:dyDescent="0.25"/>
    <row r="102" s="38" customFormat="1" x14ac:dyDescent="0.25"/>
    <row r="103" s="38" customFormat="1" x14ac:dyDescent="0.25"/>
    <row r="104" s="38" customFormat="1" x14ac:dyDescent="0.25"/>
    <row r="105" s="38" customFormat="1" x14ac:dyDescent="0.25"/>
    <row r="106" s="38" customFormat="1" x14ac:dyDescent="0.25"/>
    <row r="107" s="38" customFormat="1" x14ac:dyDescent="0.25"/>
    <row r="108" s="38" customFormat="1" x14ac:dyDescent="0.25"/>
    <row r="109" s="38" customFormat="1" x14ac:dyDescent="0.25"/>
    <row r="110" s="38" customFormat="1" x14ac:dyDescent="0.25"/>
    <row r="111" s="38" customFormat="1" x14ac:dyDescent="0.25"/>
    <row r="112" s="38" customFormat="1" x14ac:dyDescent="0.25"/>
    <row r="113" s="38" customFormat="1" x14ac:dyDescent="0.25"/>
    <row r="114" s="38" customFormat="1" x14ac:dyDescent="0.25"/>
    <row r="115" s="38" customFormat="1" x14ac:dyDescent="0.25"/>
    <row r="116" s="38" customFormat="1" x14ac:dyDescent="0.25"/>
    <row r="117" s="38" customFormat="1" x14ac:dyDescent="0.25"/>
    <row r="118" s="38" customFormat="1" x14ac:dyDescent="0.25"/>
    <row r="119" s="38" customFormat="1" x14ac:dyDescent="0.25"/>
    <row r="120" s="38" customFormat="1" x14ac:dyDescent="0.25"/>
    <row r="121" s="38" customFormat="1" x14ac:dyDescent="0.25"/>
    <row r="122" s="38" customFormat="1" x14ac:dyDescent="0.25"/>
    <row r="123" s="38" customFormat="1" x14ac:dyDescent="0.25"/>
    <row r="124" s="38" customFormat="1" x14ac:dyDescent="0.25"/>
    <row r="125" s="38" customFormat="1" x14ac:dyDescent="0.25"/>
    <row r="126" s="38" customFormat="1" x14ac:dyDescent="0.25"/>
    <row r="127" s="38" customFormat="1" x14ac:dyDescent="0.25"/>
    <row r="128" s="38" customFormat="1" x14ac:dyDescent="0.25"/>
    <row r="129" s="38" customFormat="1" x14ac:dyDescent="0.25"/>
    <row r="130" s="38" customFormat="1" x14ac:dyDescent="0.25"/>
    <row r="131" s="38" customFormat="1" x14ac:dyDescent="0.25"/>
    <row r="132" s="38" customFormat="1" x14ac:dyDescent="0.25"/>
    <row r="133" s="38" customFormat="1" x14ac:dyDescent="0.25"/>
    <row r="134" s="38" customFormat="1" x14ac:dyDescent="0.25"/>
    <row r="135" s="38" customFormat="1" x14ac:dyDescent="0.25"/>
    <row r="136" s="38" customFormat="1" x14ac:dyDescent="0.25"/>
    <row r="137" s="38" customFormat="1" x14ac:dyDescent="0.25"/>
    <row r="138" s="38" customFormat="1" x14ac:dyDescent="0.25"/>
    <row r="139" s="38" customFormat="1" x14ac:dyDescent="0.25"/>
    <row r="140" s="38" customFormat="1" x14ac:dyDescent="0.25"/>
    <row r="141" s="38" customFormat="1" x14ac:dyDescent="0.25"/>
    <row r="142" s="38" customFormat="1" x14ac:dyDescent="0.25"/>
    <row r="143" s="38" customFormat="1" x14ac:dyDescent="0.25"/>
    <row r="144" s="38" customFormat="1" x14ac:dyDescent="0.25"/>
    <row r="145" s="38" customFormat="1" x14ac:dyDescent="0.25"/>
    <row r="146" s="38" customFormat="1" x14ac:dyDescent="0.25"/>
    <row r="147" s="38" customFormat="1" x14ac:dyDescent="0.25"/>
    <row r="148" s="38" customFormat="1" x14ac:dyDescent="0.25"/>
    <row r="149" s="38" customFormat="1" x14ac:dyDescent="0.25"/>
    <row r="150" s="38" customFormat="1" x14ac:dyDescent="0.25"/>
    <row r="151" s="38" customFormat="1" x14ac:dyDescent="0.25"/>
    <row r="152" s="38" customFormat="1" x14ac:dyDescent="0.25"/>
    <row r="153" s="38" customFormat="1" x14ac:dyDescent="0.25"/>
    <row r="154" s="38" customFormat="1" x14ac:dyDescent="0.25"/>
    <row r="155" s="38" customFormat="1" x14ac:dyDescent="0.25"/>
    <row r="156" s="38" customFormat="1" x14ac:dyDescent="0.25"/>
    <row r="157" s="38" customFormat="1" x14ac:dyDescent="0.25"/>
    <row r="158" s="38" customFormat="1" x14ac:dyDescent="0.25"/>
    <row r="159" s="38" customFormat="1" x14ac:dyDescent="0.25"/>
    <row r="160" s="38" customFormat="1" x14ac:dyDescent="0.25"/>
    <row r="161" s="38" customFormat="1" x14ac:dyDescent="0.25"/>
    <row r="162" s="38" customFormat="1" x14ac:dyDescent="0.25"/>
    <row r="163" s="38" customFormat="1" x14ac:dyDescent="0.25"/>
    <row r="164" s="38" customFormat="1" x14ac:dyDescent="0.25"/>
    <row r="165" s="38" customFormat="1" x14ac:dyDescent="0.25"/>
    <row r="166" s="38" customFormat="1" x14ac:dyDescent="0.25"/>
    <row r="167" s="38" customFormat="1" x14ac:dyDescent="0.25"/>
    <row r="168" s="38" customFormat="1" x14ac:dyDescent="0.25"/>
    <row r="169" s="38" customFormat="1" x14ac:dyDescent="0.25"/>
    <row r="170" s="38" customFormat="1" x14ac:dyDescent="0.25"/>
    <row r="171" s="38" customFormat="1" x14ac:dyDescent="0.25"/>
    <row r="172" s="38" customFormat="1" x14ac:dyDescent="0.25"/>
    <row r="173" s="38" customFormat="1" x14ac:dyDescent="0.25"/>
    <row r="174" s="38" customFormat="1" x14ac:dyDescent="0.25"/>
    <row r="175" s="38" customFormat="1" x14ac:dyDescent="0.25"/>
    <row r="176" s="38" customFormat="1" x14ac:dyDescent="0.25"/>
    <row r="177" s="38" customFormat="1" x14ac:dyDescent="0.25"/>
    <row r="178" s="38" customFormat="1" x14ac:dyDescent="0.25"/>
    <row r="179" s="38" customFormat="1" x14ac:dyDescent="0.25"/>
    <row r="180" s="38" customFormat="1" x14ac:dyDescent="0.25"/>
    <row r="181" s="38" customFormat="1" x14ac:dyDescent="0.25"/>
    <row r="182" s="38" customFormat="1" x14ac:dyDescent="0.25"/>
    <row r="183" s="38" customFormat="1" x14ac:dyDescent="0.25"/>
    <row r="184" s="38" customFormat="1" x14ac:dyDescent="0.25"/>
    <row r="185" s="38" customFormat="1" x14ac:dyDescent="0.25"/>
  </sheetData>
  <sheetProtection sheet="1"/>
  <mergeCells count="7">
    <mergeCell ref="A1:B1"/>
    <mergeCell ref="A15:B15"/>
    <mergeCell ref="A12:B12"/>
    <mergeCell ref="A8:B8"/>
    <mergeCell ref="A4:B4"/>
    <mergeCell ref="A5:B5"/>
    <mergeCell ref="A6:B6"/>
  </mergeCells>
  <hyperlinks>
    <hyperlink ref="A4" r:id="rId1" xr:uid="{00000000-0004-0000-0000-000000000000}"/>
    <hyperlink ref="A5" r:id="rId2" xr:uid="{00000000-0004-0000-0000-000001000000}"/>
    <hyperlink ref="A6" r:id="rId3" xr:uid="{00000000-0004-0000-0000-000002000000}"/>
    <hyperlink ref="A4:B4" location="Introduction!A8" display="Description of the tool" xr:uid="{48E788CD-39D5-45C2-A386-C04C95C7A001}"/>
    <hyperlink ref="A5:B5" location="Introduction!A12" display="How does the tool work?" xr:uid="{209F7594-2A3C-47F7-84E0-4F8DDCE26D9F}"/>
    <hyperlink ref="A6:B6" location="Introduction!A15" display="Navigation" xr:uid="{2544BBBC-C8BC-41A5-BB97-6A06C97B4825}"/>
  </hyperlinks>
  <pageMargins left="0.25" right="0.25" top="0.75" bottom="0.75" header="0.3" footer="0.3"/>
  <pageSetup paperSize="9" orientation="landscape" horizontalDpi="300" verticalDpi="300"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ull1">
    <tabColor rgb="FF305496"/>
    <pageSetUpPr fitToPage="1"/>
  </sheetPr>
  <dimension ref="A1:IC364"/>
  <sheetViews>
    <sheetView tabSelected="1" topLeftCell="A161" zoomScale="90" zoomScaleNormal="90" zoomScaleSheetLayoutView="85" workbookViewId="0">
      <selection activeCell="C218" sqref="C218"/>
    </sheetView>
  </sheetViews>
  <sheetFormatPr baseColWidth="10" defaultColWidth="9.140625" defaultRowHeight="15" x14ac:dyDescent="0.25"/>
  <cols>
    <col min="1" max="1" width="10.42578125" style="322" customWidth="1"/>
    <col min="2" max="2" width="59.140625" style="322" customWidth="1"/>
    <col min="3" max="3" width="70.42578125" style="322" customWidth="1"/>
    <col min="4" max="4" width="24.140625" style="322" bestFit="1" customWidth="1"/>
    <col min="5" max="5" width="27.140625" style="322" customWidth="1"/>
    <col min="6" max="7" width="10.42578125" style="314" customWidth="1"/>
    <col min="8" max="8" width="11.42578125" style="316" bestFit="1" customWidth="1"/>
    <col min="9" max="16" width="9.140625" style="316"/>
    <col min="17" max="237" width="9.140625" style="314"/>
    <col min="238" max="16384" width="9.140625" style="322"/>
  </cols>
  <sheetData>
    <row r="1" spans="1:16" s="314" customFormat="1" ht="50.25" customHeight="1" x14ac:dyDescent="0.25">
      <c r="A1" s="313" t="s">
        <v>261</v>
      </c>
      <c r="C1" s="315"/>
      <c r="D1" s="521"/>
      <c r="E1" s="521"/>
      <c r="F1" s="521"/>
      <c r="G1" s="521"/>
      <c r="H1" s="521"/>
      <c r="I1" s="316"/>
      <c r="J1" s="316"/>
      <c r="K1" s="316"/>
      <c r="L1" s="316"/>
      <c r="M1" s="316"/>
      <c r="N1" s="316"/>
      <c r="O1" s="316"/>
      <c r="P1" s="316"/>
    </row>
    <row r="2" spans="1:16" s="318" customFormat="1" ht="18.75" x14ac:dyDescent="0.3">
      <c r="A2" s="317" t="s">
        <v>293</v>
      </c>
      <c r="C2" s="319"/>
      <c r="D2" s="320"/>
      <c r="E2" s="320"/>
      <c r="F2" s="320"/>
      <c r="G2" s="320"/>
      <c r="H2" s="320"/>
      <c r="I2" s="319"/>
      <c r="J2" s="319"/>
      <c r="K2" s="319"/>
      <c r="L2" s="319"/>
      <c r="M2" s="319"/>
      <c r="N2" s="319"/>
      <c r="O2" s="319"/>
      <c r="P2" s="319"/>
    </row>
    <row r="3" spans="1:16" s="318" customFormat="1" ht="18.75" hidden="1" x14ac:dyDescent="0.3">
      <c r="A3" s="317"/>
      <c r="C3" s="319"/>
      <c r="D3" s="320"/>
      <c r="E3" s="320"/>
      <c r="F3" s="320"/>
      <c r="G3" s="320"/>
      <c r="H3" s="320"/>
      <c r="I3" s="319"/>
      <c r="J3" s="319"/>
      <c r="K3" s="319"/>
      <c r="L3" s="319"/>
      <c r="M3" s="319"/>
      <c r="N3" s="319"/>
      <c r="O3" s="319"/>
      <c r="P3" s="319"/>
    </row>
    <row r="4" spans="1:16" s="314" customFormat="1" x14ac:dyDescent="0.25">
      <c r="A4" s="517" t="s">
        <v>442</v>
      </c>
      <c r="B4" s="517"/>
      <c r="C4" s="517"/>
      <c r="D4" s="331"/>
      <c r="E4" s="331"/>
      <c r="F4" s="331"/>
      <c r="G4" s="331"/>
      <c r="H4" s="331"/>
      <c r="I4" s="316"/>
      <c r="J4" s="316"/>
      <c r="K4" s="316"/>
      <c r="L4" s="316"/>
      <c r="M4" s="316"/>
      <c r="N4" s="316"/>
      <c r="O4" s="316"/>
      <c r="P4" s="316"/>
    </row>
    <row r="5" spans="1:16" s="314" customFormat="1" x14ac:dyDescent="0.25">
      <c r="A5" s="517" t="s">
        <v>443</v>
      </c>
      <c r="B5" s="517"/>
      <c r="C5" s="517"/>
      <c r="D5" s="331"/>
      <c r="E5" s="331"/>
      <c r="F5" s="331"/>
      <c r="G5" s="331"/>
      <c r="H5" s="331"/>
      <c r="I5" s="316"/>
      <c r="J5" s="316"/>
      <c r="K5" s="316"/>
      <c r="L5" s="316"/>
      <c r="M5" s="316"/>
      <c r="N5" s="316"/>
      <c r="O5" s="316"/>
      <c r="P5" s="316"/>
    </row>
    <row r="6" spans="1:16" s="314" customFormat="1" x14ac:dyDescent="0.25">
      <c r="A6" s="517" t="s">
        <v>444</v>
      </c>
      <c r="B6" s="517"/>
      <c r="C6" s="517"/>
      <c r="D6" s="331"/>
      <c r="E6" s="331"/>
      <c r="F6" s="331"/>
      <c r="G6" s="331"/>
      <c r="H6" s="331"/>
      <c r="I6" s="316"/>
      <c r="J6" s="316"/>
      <c r="K6" s="316"/>
      <c r="L6" s="316"/>
      <c r="M6" s="316"/>
      <c r="N6" s="316"/>
      <c r="O6" s="316"/>
      <c r="P6" s="316"/>
    </row>
    <row r="7" spans="1:16" s="314" customFormat="1" x14ac:dyDescent="0.25">
      <c r="A7" s="517" t="s">
        <v>445</v>
      </c>
      <c r="B7" s="517"/>
      <c r="C7" s="517"/>
      <c r="D7" s="331"/>
      <c r="E7" s="331"/>
      <c r="F7" s="331"/>
      <c r="G7" s="331"/>
      <c r="H7" s="331"/>
      <c r="I7" s="316"/>
      <c r="J7" s="316"/>
      <c r="K7" s="316"/>
      <c r="L7" s="316"/>
      <c r="M7" s="316"/>
      <c r="N7" s="316"/>
      <c r="O7" s="316"/>
      <c r="P7" s="316"/>
    </row>
    <row r="8" spans="1:16" s="314" customFormat="1" x14ac:dyDescent="0.25">
      <c r="A8" s="517" t="s">
        <v>446</v>
      </c>
      <c r="B8" s="517"/>
      <c r="C8" s="517"/>
      <c r="D8" s="331"/>
      <c r="E8" s="331"/>
      <c r="F8" s="331"/>
      <c r="G8" s="331"/>
      <c r="H8" s="331"/>
      <c r="I8" s="316"/>
      <c r="J8" s="316"/>
      <c r="K8" s="316"/>
      <c r="L8" s="316"/>
      <c r="M8" s="316"/>
      <c r="N8" s="316"/>
      <c r="O8" s="316"/>
      <c r="P8" s="316"/>
    </row>
    <row r="9" spans="1:16" s="314" customFormat="1" x14ac:dyDescent="0.25">
      <c r="A9" s="517" t="s">
        <v>447</v>
      </c>
      <c r="B9" s="517"/>
      <c r="C9" s="517"/>
      <c r="D9" s="331"/>
      <c r="E9" s="331"/>
      <c r="F9" s="331"/>
      <c r="G9" s="331"/>
      <c r="H9" s="331"/>
      <c r="I9" s="316"/>
      <c r="J9" s="316"/>
      <c r="K9" s="316"/>
      <c r="L9" s="316"/>
      <c r="M9" s="316"/>
      <c r="N9" s="316"/>
      <c r="O9" s="316"/>
      <c r="P9" s="316"/>
    </row>
    <row r="10" spans="1:16" s="314" customFormat="1" x14ac:dyDescent="0.25">
      <c r="A10" s="517" t="s">
        <v>448</v>
      </c>
      <c r="B10" s="517"/>
      <c r="C10" s="517"/>
      <c r="D10" s="331"/>
      <c r="E10" s="331"/>
      <c r="F10" s="331"/>
      <c r="G10" s="331"/>
      <c r="H10" s="331"/>
      <c r="I10" s="316"/>
      <c r="J10" s="316"/>
      <c r="K10" s="316"/>
      <c r="L10" s="316"/>
      <c r="M10" s="316"/>
      <c r="N10" s="316"/>
      <c r="O10" s="316"/>
      <c r="P10" s="316"/>
    </row>
    <row r="11" spans="1:16" s="314" customFormat="1" x14ac:dyDescent="0.25">
      <c r="A11" s="517" t="s">
        <v>449</v>
      </c>
      <c r="B11" s="517"/>
      <c r="C11" s="517"/>
      <c r="D11" s="331"/>
      <c r="E11" s="331"/>
      <c r="F11" s="331"/>
      <c r="G11" s="331"/>
      <c r="H11" s="331"/>
      <c r="I11" s="316"/>
      <c r="J11" s="316"/>
      <c r="K11" s="316"/>
      <c r="L11" s="316"/>
      <c r="M11" s="316"/>
      <c r="N11" s="316"/>
      <c r="O11" s="316"/>
      <c r="P11" s="316"/>
    </row>
    <row r="12" spans="1:16" s="314" customFormat="1" x14ac:dyDescent="0.25">
      <c r="A12" s="517" t="s">
        <v>450</v>
      </c>
      <c r="B12" s="517"/>
      <c r="C12" s="517"/>
      <c r="D12" s="331"/>
      <c r="E12" s="331"/>
      <c r="F12" s="331"/>
      <c r="G12" s="331"/>
      <c r="H12" s="331"/>
      <c r="I12" s="316"/>
      <c r="J12" s="316"/>
      <c r="K12" s="316"/>
      <c r="L12" s="316"/>
      <c r="M12" s="316"/>
      <c r="N12" s="316"/>
      <c r="O12" s="316"/>
      <c r="P12" s="316"/>
    </row>
    <row r="13" spans="1:16" s="314" customFormat="1" x14ac:dyDescent="0.25">
      <c r="A13" s="517" t="s">
        <v>451</v>
      </c>
      <c r="B13" s="517"/>
      <c r="C13" s="517"/>
      <c r="D13" s="331"/>
      <c r="E13" s="331"/>
      <c r="F13" s="331"/>
      <c r="G13" s="331"/>
      <c r="H13" s="331"/>
      <c r="I13" s="316"/>
      <c r="J13" s="316"/>
      <c r="K13" s="316"/>
      <c r="L13" s="316"/>
      <c r="M13" s="316"/>
      <c r="N13" s="316"/>
      <c r="O13" s="316"/>
      <c r="P13" s="316"/>
    </row>
    <row r="14" spans="1:16" s="314" customFormat="1" x14ac:dyDescent="0.25">
      <c r="A14" s="517" t="s">
        <v>452</v>
      </c>
      <c r="B14" s="517"/>
      <c r="C14" s="517"/>
      <c r="D14" s="331"/>
      <c r="E14" s="331"/>
      <c r="F14" s="331"/>
      <c r="G14" s="331"/>
      <c r="H14" s="331"/>
      <c r="I14" s="316"/>
      <c r="J14" s="316"/>
      <c r="K14" s="316"/>
      <c r="L14" s="316"/>
      <c r="M14" s="316"/>
      <c r="N14" s="316"/>
      <c r="O14" s="316"/>
      <c r="P14" s="316"/>
    </row>
    <row r="15" spans="1:16" s="314" customFormat="1" x14ac:dyDescent="0.25">
      <c r="A15" s="517" t="s">
        <v>453</v>
      </c>
      <c r="B15" s="517"/>
      <c r="C15" s="517"/>
      <c r="D15" s="331"/>
      <c r="E15" s="331"/>
      <c r="F15" s="331"/>
      <c r="G15" s="331"/>
      <c r="H15" s="331"/>
      <c r="I15" s="316"/>
      <c r="J15" s="316"/>
      <c r="K15" s="316"/>
      <c r="L15" s="316"/>
      <c r="M15" s="316"/>
      <c r="N15" s="316"/>
      <c r="O15" s="316"/>
      <c r="P15" s="316"/>
    </row>
    <row r="16" spans="1:16" s="314" customFormat="1" x14ac:dyDescent="0.25">
      <c r="A16" s="517" t="s">
        <v>454</v>
      </c>
      <c r="B16" s="517"/>
      <c r="C16" s="517"/>
      <c r="D16" s="331"/>
      <c r="E16" s="331"/>
      <c r="F16" s="331"/>
      <c r="G16" s="331"/>
      <c r="H16" s="331"/>
      <c r="I16" s="316"/>
      <c r="J16" s="316"/>
      <c r="K16" s="316"/>
      <c r="L16" s="316"/>
      <c r="M16" s="316"/>
      <c r="N16" s="316"/>
      <c r="O16" s="316"/>
      <c r="P16" s="316"/>
    </row>
    <row r="17" spans="1:237" s="315" customFormat="1" x14ac:dyDescent="0.25">
      <c r="A17" s="316"/>
      <c r="B17" s="316"/>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316"/>
      <c r="AQ17" s="316"/>
      <c r="AR17" s="316"/>
      <c r="AS17" s="316"/>
      <c r="AT17" s="316"/>
      <c r="AU17" s="316"/>
      <c r="AV17" s="316"/>
      <c r="AW17" s="316"/>
      <c r="AX17" s="316"/>
      <c r="AY17" s="316"/>
      <c r="AZ17" s="316"/>
      <c r="BA17" s="316"/>
      <c r="BB17" s="316"/>
      <c r="BC17" s="316"/>
      <c r="BD17" s="316"/>
      <c r="BE17" s="316"/>
      <c r="BF17" s="316"/>
      <c r="BG17" s="316"/>
      <c r="BH17" s="316"/>
      <c r="BI17" s="316"/>
      <c r="BJ17" s="316"/>
      <c r="BK17" s="316"/>
      <c r="BL17" s="316"/>
      <c r="BM17" s="316"/>
      <c r="BN17" s="316"/>
      <c r="BO17" s="316"/>
      <c r="BP17" s="316"/>
      <c r="BQ17" s="316"/>
      <c r="BR17" s="316"/>
      <c r="BS17" s="316"/>
      <c r="BT17" s="316"/>
      <c r="BU17" s="316"/>
    </row>
    <row r="18" spans="1:237" ht="42" customHeight="1" x14ac:dyDescent="0.25">
      <c r="A18" s="336">
        <v>1</v>
      </c>
      <c r="B18" s="526" t="s">
        <v>499</v>
      </c>
      <c r="C18" s="527"/>
      <c r="D18" s="527"/>
      <c r="E18" s="337"/>
      <c r="H18" s="314"/>
    </row>
    <row r="19" spans="1:237" s="321" customFormat="1" ht="21" x14ac:dyDescent="0.25">
      <c r="A19" s="338" t="s">
        <v>264</v>
      </c>
      <c r="B19" s="508" t="s">
        <v>466</v>
      </c>
      <c r="C19" s="340"/>
      <c r="D19" s="340"/>
      <c r="E19" s="341"/>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c r="AT19" s="314"/>
      <c r="AU19" s="314"/>
      <c r="AV19" s="314"/>
      <c r="AW19" s="314"/>
      <c r="AX19" s="314"/>
      <c r="AY19" s="314"/>
      <c r="AZ19" s="314"/>
      <c r="BA19" s="314"/>
      <c r="BB19" s="314"/>
      <c r="BC19" s="314"/>
      <c r="BD19" s="314"/>
      <c r="BE19" s="314"/>
      <c r="BF19" s="314"/>
      <c r="BG19" s="314"/>
      <c r="BH19" s="314"/>
      <c r="BI19" s="314"/>
      <c r="BJ19" s="314"/>
      <c r="BK19" s="314"/>
      <c r="BL19" s="314"/>
      <c r="BM19" s="314"/>
      <c r="BN19" s="314"/>
      <c r="BO19" s="314"/>
      <c r="BP19" s="314"/>
      <c r="BQ19" s="314"/>
      <c r="BR19" s="314"/>
      <c r="BS19" s="314"/>
      <c r="BT19" s="314"/>
      <c r="BU19" s="314"/>
      <c r="BV19" s="314"/>
      <c r="BW19" s="314"/>
      <c r="BX19" s="314"/>
      <c r="BY19" s="314"/>
      <c r="BZ19" s="314"/>
      <c r="CA19" s="314"/>
      <c r="CB19" s="314"/>
      <c r="CC19" s="314"/>
      <c r="CD19" s="314"/>
      <c r="CE19" s="314"/>
      <c r="CF19" s="314"/>
      <c r="CG19" s="314"/>
      <c r="CH19" s="314"/>
      <c r="CI19" s="314"/>
      <c r="CJ19" s="314"/>
      <c r="CK19" s="314"/>
      <c r="CL19" s="314"/>
      <c r="CM19" s="314"/>
      <c r="CN19" s="314"/>
      <c r="CO19" s="314"/>
      <c r="CP19" s="314"/>
      <c r="CQ19" s="314"/>
      <c r="CR19" s="314"/>
      <c r="CS19" s="314"/>
      <c r="CT19" s="314"/>
      <c r="CU19" s="314"/>
      <c r="CV19" s="314"/>
      <c r="CW19" s="314"/>
      <c r="CX19" s="314"/>
      <c r="CY19" s="314"/>
      <c r="CZ19" s="314"/>
      <c r="DA19" s="314"/>
      <c r="DB19" s="314"/>
      <c r="DC19" s="314"/>
      <c r="DD19" s="314"/>
      <c r="DE19" s="314"/>
      <c r="DF19" s="314"/>
      <c r="DG19" s="314"/>
      <c r="DH19" s="314"/>
      <c r="DI19" s="314"/>
      <c r="DJ19" s="314"/>
      <c r="DK19" s="314"/>
      <c r="DL19" s="314"/>
      <c r="DM19" s="314"/>
      <c r="DN19" s="314"/>
      <c r="DO19" s="314"/>
      <c r="DP19" s="314"/>
      <c r="DQ19" s="314"/>
      <c r="DR19" s="314"/>
      <c r="DS19" s="314"/>
      <c r="DT19" s="314"/>
      <c r="DU19" s="314"/>
      <c r="DV19" s="314"/>
      <c r="DW19" s="314"/>
      <c r="DX19" s="314"/>
      <c r="DY19" s="314"/>
      <c r="DZ19" s="314"/>
      <c r="EA19" s="314"/>
      <c r="EB19" s="314"/>
      <c r="EC19" s="314"/>
      <c r="ED19" s="314"/>
      <c r="EE19" s="314"/>
      <c r="EF19" s="314"/>
      <c r="EG19" s="314"/>
      <c r="EH19" s="314"/>
      <c r="EI19" s="314"/>
      <c r="EJ19" s="314"/>
      <c r="EK19" s="314"/>
      <c r="EL19" s="314"/>
      <c r="EM19" s="314"/>
      <c r="EN19" s="314"/>
      <c r="EO19" s="314"/>
      <c r="EP19" s="314"/>
      <c r="EQ19" s="314"/>
      <c r="ER19" s="314"/>
      <c r="ES19" s="314"/>
      <c r="ET19" s="314"/>
      <c r="EU19" s="314"/>
      <c r="EV19" s="314"/>
      <c r="EW19" s="314"/>
      <c r="EX19" s="314"/>
      <c r="EY19" s="314"/>
      <c r="EZ19" s="314"/>
      <c r="FA19" s="314"/>
      <c r="FB19" s="314"/>
      <c r="FC19" s="314"/>
      <c r="FD19" s="314"/>
      <c r="FE19" s="314"/>
      <c r="FF19" s="314"/>
      <c r="FG19" s="314"/>
      <c r="FH19" s="314"/>
      <c r="FI19" s="314"/>
      <c r="FJ19" s="314"/>
      <c r="FK19" s="314"/>
      <c r="FL19" s="314"/>
      <c r="FM19" s="314"/>
      <c r="FN19" s="314"/>
      <c r="FO19" s="314"/>
      <c r="FP19" s="314"/>
      <c r="FQ19" s="314"/>
      <c r="FR19" s="314"/>
      <c r="FS19" s="314"/>
      <c r="FT19" s="314"/>
      <c r="FU19" s="314"/>
      <c r="FV19" s="314"/>
      <c r="FW19" s="314"/>
      <c r="FX19" s="314"/>
      <c r="FY19" s="314"/>
      <c r="FZ19" s="314"/>
      <c r="GA19" s="314"/>
      <c r="GB19" s="314"/>
      <c r="GC19" s="314"/>
      <c r="GD19" s="314"/>
      <c r="GE19" s="314"/>
      <c r="GF19" s="314"/>
      <c r="GG19" s="314"/>
      <c r="GH19" s="314"/>
      <c r="GI19" s="314"/>
      <c r="GJ19" s="314"/>
      <c r="GK19" s="314"/>
      <c r="GL19" s="314"/>
      <c r="GM19" s="314"/>
      <c r="GN19" s="314"/>
      <c r="GO19" s="314"/>
      <c r="GP19" s="314"/>
      <c r="GQ19" s="314"/>
      <c r="GR19" s="314"/>
      <c r="GS19" s="314"/>
      <c r="GT19" s="314"/>
      <c r="GU19" s="314"/>
      <c r="GV19" s="314"/>
      <c r="GW19" s="314"/>
      <c r="GX19" s="314"/>
      <c r="GY19" s="314"/>
      <c r="GZ19" s="314"/>
      <c r="HA19" s="314"/>
      <c r="HB19" s="314"/>
      <c r="HC19" s="314"/>
      <c r="HD19" s="314"/>
      <c r="HE19" s="314"/>
      <c r="HF19" s="314"/>
      <c r="HG19" s="314"/>
      <c r="HH19" s="314"/>
      <c r="HI19" s="314"/>
      <c r="HJ19" s="314"/>
      <c r="HK19" s="314"/>
      <c r="HL19" s="314"/>
      <c r="HM19" s="314"/>
      <c r="HN19" s="314"/>
      <c r="HO19" s="314"/>
      <c r="HP19" s="314"/>
      <c r="HQ19" s="314"/>
      <c r="HR19" s="314"/>
      <c r="HS19" s="314"/>
      <c r="HT19" s="314"/>
      <c r="HU19" s="314"/>
      <c r="HV19" s="314"/>
      <c r="HW19" s="314"/>
      <c r="HX19" s="314"/>
      <c r="HY19" s="314"/>
      <c r="HZ19" s="314"/>
      <c r="IA19" s="314"/>
      <c r="IB19" s="314"/>
      <c r="IC19" s="314"/>
    </row>
    <row r="20" spans="1:237" s="321" customFormat="1" ht="21" hidden="1" customHeight="1" x14ac:dyDescent="0.25">
      <c r="A20" s="323"/>
      <c r="B20" s="1"/>
      <c r="C20" s="323"/>
      <c r="D20" s="323"/>
      <c r="E20" s="323"/>
      <c r="F20" s="314"/>
      <c r="G20" s="314"/>
      <c r="H20" s="314"/>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4"/>
      <c r="AM20" s="314"/>
      <c r="AN20" s="314"/>
      <c r="AO20" s="314"/>
      <c r="AP20" s="314"/>
      <c r="AQ20" s="314"/>
      <c r="AR20" s="314"/>
      <c r="AS20" s="314"/>
      <c r="AT20" s="314"/>
      <c r="AU20" s="314"/>
      <c r="AV20" s="314"/>
      <c r="AW20" s="314"/>
      <c r="AX20" s="314"/>
      <c r="AY20" s="314"/>
      <c r="AZ20" s="314"/>
      <c r="BA20" s="314"/>
      <c r="BB20" s="314"/>
      <c r="BC20" s="314"/>
      <c r="BD20" s="314"/>
      <c r="BE20" s="314"/>
      <c r="BF20" s="314"/>
      <c r="BG20" s="314"/>
      <c r="BH20" s="314"/>
      <c r="BI20" s="314"/>
      <c r="BJ20" s="314"/>
      <c r="BK20" s="314"/>
      <c r="BL20" s="314"/>
      <c r="BM20" s="314"/>
      <c r="BN20" s="314"/>
      <c r="BO20" s="314"/>
      <c r="BP20" s="314"/>
      <c r="BQ20" s="314"/>
      <c r="BR20" s="314"/>
      <c r="BS20" s="314"/>
      <c r="BT20" s="314"/>
      <c r="BU20" s="314"/>
      <c r="BV20" s="314"/>
      <c r="BW20" s="314"/>
      <c r="BX20" s="314"/>
      <c r="BY20" s="314"/>
      <c r="BZ20" s="314"/>
      <c r="CA20" s="314"/>
      <c r="CB20" s="314"/>
      <c r="CC20" s="314"/>
      <c r="CD20" s="314"/>
      <c r="CE20" s="314"/>
      <c r="CF20" s="314"/>
      <c r="CG20" s="314"/>
      <c r="CH20" s="314"/>
      <c r="CI20" s="314"/>
      <c r="CJ20" s="314"/>
      <c r="CK20" s="314"/>
      <c r="CL20" s="314"/>
      <c r="CM20" s="314"/>
      <c r="CN20" s="314"/>
      <c r="CO20" s="314"/>
      <c r="CP20" s="314"/>
      <c r="CQ20" s="314"/>
      <c r="CR20" s="314"/>
      <c r="CS20" s="314"/>
      <c r="CT20" s="314"/>
      <c r="CU20" s="314"/>
      <c r="CV20" s="314"/>
      <c r="CW20" s="314"/>
      <c r="CX20" s="314"/>
      <c r="CY20" s="314"/>
      <c r="CZ20" s="314"/>
      <c r="DA20" s="314"/>
      <c r="DB20" s="314"/>
      <c r="DC20" s="314"/>
      <c r="DD20" s="314"/>
      <c r="DE20" s="314"/>
      <c r="DF20" s="314"/>
      <c r="DG20" s="314"/>
      <c r="DH20" s="314"/>
      <c r="DI20" s="314"/>
      <c r="DJ20" s="314"/>
      <c r="DK20" s="314"/>
      <c r="DL20" s="314"/>
      <c r="DM20" s="314"/>
      <c r="DN20" s="314"/>
      <c r="DO20" s="314"/>
      <c r="DP20" s="314"/>
      <c r="DQ20" s="314"/>
      <c r="DR20" s="314"/>
      <c r="DS20" s="314"/>
      <c r="DT20" s="314"/>
      <c r="DU20" s="314"/>
      <c r="DV20" s="314"/>
      <c r="DW20" s="314"/>
      <c r="DX20" s="314"/>
      <c r="DY20" s="314"/>
      <c r="DZ20" s="314"/>
      <c r="EA20" s="314"/>
      <c r="EB20" s="314"/>
      <c r="EC20" s="314"/>
      <c r="ED20" s="314"/>
      <c r="EE20" s="314"/>
      <c r="EF20" s="314"/>
      <c r="EG20" s="314"/>
      <c r="EH20" s="314"/>
      <c r="EI20" s="314"/>
      <c r="EJ20" s="314"/>
      <c r="EK20" s="314"/>
      <c r="EL20" s="314"/>
      <c r="EM20" s="314"/>
      <c r="EN20" s="314"/>
      <c r="EO20" s="314"/>
      <c r="EP20" s="314"/>
      <c r="EQ20" s="314"/>
      <c r="ER20" s="314"/>
      <c r="ES20" s="314"/>
      <c r="ET20" s="314"/>
      <c r="EU20" s="314"/>
      <c r="EV20" s="314"/>
      <c r="EW20" s="314"/>
      <c r="EX20" s="314"/>
      <c r="EY20" s="314"/>
      <c r="EZ20" s="314"/>
      <c r="FA20" s="314"/>
      <c r="FB20" s="314"/>
      <c r="FC20" s="314"/>
      <c r="FD20" s="314"/>
      <c r="FE20" s="314"/>
      <c r="FF20" s="314"/>
      <c r="FG20" s="314"/>
      <c r="FH20" s="314"/>
      <c r="FI20" s="314"/>
      <c r="FJ20" s="314"/>
      <c r="FK20" s="314"/>
      <c r="FL20" s="314"/>
      <c r="FM20" s="314"/>
      <c r="FN20" s="314"/>
      <c r="FO20" s="314"/>
      <c r="FP20" s="314"/>
      <c r="FQ20" s="314"/>
      <c r="FR20" s="314"/>
      <c r="FS20" s="314"/>
      <c r="FT20" s="314"/>
      <c r="FU20" s="314"/>
      <c r="FV20" s="314"/>
      <c r="FW20" s="314"/>
      <c r="FX20" s="314"/>
      <c r="FY20" s="314"/>
      <c r="FZ20" s="314"/>
      <c r="GA20" s="314"/>
      <c r="GB20" s="314"/>
      <c r="GC20" s="314"/>
      <c r="GD20" s="314"/>
      <c r="GE20" s="314"/>
      <c r="GF20" s="314"/>
      <c r="GG20" s="314"/>
      <c r="GH20" s="314"/>
      <c r="GI20" s="314"/>
      <c r="GJ20" s="314"/>
      <c r="GK20" s="314"/>
      <c r="GL20" s="314"/>
      <c r="GM20" s="314"/>
      <c r="GN20" s="314"/>
      <c r="GO20" s="314"/>
      <c r="GP20" s="314"/>
      <c r="GQ20" s="314"/>
      <c r="GR20" s="314"/>
      <c r="GS20" s="314"/>
      <c r="GT20" s="314"/>
      <c r="GU20" s="314"/>
      <c r="GV20" s="314"/>
      <c r="GW20" s="314"/>
      <c r="GX20" s="314"/>
      <c r="GY20" s="314"/>
      <c r="GZ20" s="314"/>
      <c r="HA20" s="314"/>
      <c r="HB20" s="314"/>
      <c r="HC20" s="314"/>
      <c r="HD20" s="314"/>
      <c r="HE20" s="314"/>
      <c r="HF20" s="314"/>
      <c r="HG20" s="314"/>
      <c r="HH20" s="314"/>
      <c r="HI20" s="314"/>
      <c r="HJ20" s="314"/>
      <c r="HK20" s="314"/>
      <c r="HL20" s="314"/>
      <c r="HM20" s="314"/>
      <c r="HN20" s="314"/>
      <c r="HO20" s="314"/>
      <c r="HP20" s="314"/>
      <c r="HQ20" s="314"/>
      <c r="HR20" s="314"/>
      <c r="HS20" s="314"/>
      <c r="HT20" s="314"/>
      <c r="HU20" s="314"/>
      <c r="HV20" s="314"/>
      <c r="HW20" s="314"/>
      <c r="HX20" s="314"/>
      <c r="HY20" s="314"/>
      <c r="HZ20" s="314"/>
      <c r="IA20" s="314"/>
      <c r="IB20" s="314"/>
      <c r="IC20" s="314"/>
    </row>
    <row r="21" spans="1:237" ht="18.75" x14ac:dyDescent="0.25">
      <c r="A21" s="342" t="s">
        <v>338</v>
      </c>
      <c r="B21" s="536" t="s">
        <v>334</v>
      </c>
      <c r="C21" s="536"/>
      <c r="D21" s="536"/>
      <c r="E21" s="537"/>
      <c r="F21" s="324"/>
      <c r="G21" s="324"/>
    </row>
    <row r="22" spans="1:237" ht="36.6" customHeight="1" x14ac:dyDescent="0.25">
      <c r="A22" s="342" t="s">
        <v>339</v>
      </c>
      <c r="B22" s="522" t="s">
        <v>337</v>
      </c>
      <c r="C22" s="523"/>
      <c r="D22" s="523"/>
      <c r="E22" s="524"/>
      <c r="G22" s="325"/>
    </row>
    <row r="23" spans="1:237" ht="42.95" customHeight="1" thickBot="1" x14ac:dyDescent="0.3">
      <c r="A23" s="335" t="s">
        <v>265</v>
      </c>
      <c r="B23" s="405" t="s">
        <v>57</v>
      </c>
      <c r="C23" s="406" t="s">
        <v>340</v>
      </c>
      <c r="D23" s="407" t="s">
        <v>341</v>
      </c>
      <c r="E23" s="407" t="s">
        <v>500</v>
      </c>
      <c r="F23" s="324"/>
      <c r="G23" s="324"/>
    </row>
    <row r="24" spans="1:237" ht="31.5" customHeight="1" thickBot="1" x14ac:dyDescent="0.3">
      <c r="A24" s="335"/>
      <c r="B24" s="366" t="s">
        <v>342</v>
      </c>
      <c r="C24" s="363" t="s">
        <v>343</v>
      </c>
      <c r="D24" s="343" t="s">
        <v>322</v>
      </c>
      <c r="E24" s="609">
        <v>0</v>
      </c>
      <c r="G24" s="326"/>
    </row>
    <row r="25" spans="1:237" ht="16.5" thickBot="1" x14ac:dyDescent="0.3">
      <c r="A25" s="335"/>
      <c r="B25" s="346"/>
      <c r="C25" s="364" t="s">
        <v>344</v>
      </c>
      <c r="D25" s="345" t="s">
        <v>322</v>
      </c>
      <c r="E25" s="609">
        <v>0</v>
      </c>
      <c r="G25" s="326"/>
    </row>
    <row r="26" spans="1:237" ht="16.5" thickBot="1" x14ac:dyDescent="0.3">
      <c r="A26" s="365"/>
      <c r="B26" s="361"/>
      <c r="C26" s="364" t="s">
        <v>501</v>
      </c>
      <c r="D26" s="345" t="s">
        <v>322</v>
      </c>
      <c r="E26" s="609">
        <v>0</v>
      </c>
      <c r="G26" s="326"/>
    </row>
    <row r="27" spans="1:237" ht="16.5" thickBot="1" x14ac:dyDescent="0.3">
      <c r="A27" s="365"/>
      <c r="B27" s="360"/>
      <c r="C27" s="364" t="s">
        <v>502</v>
      </c>
      <c r="D27" s="345" t="s">
        <v>322</v>
      </c>
      <c r="E27" s="609">
        <v>0</v>
      </c>
      <c r="G27" s="326"/>
    </row>
    <row r="28" spans="1:237" ht="16.5" thickBot="1" x14ac:dyDescent="0.3">
      <c r="A28" s="365"/>
      <c r="B28" s="361"/>
      <c r="C28" s="364" t="s">
        <v>503</v>
      </c>
      <c r="D28" s="345" t="s">
        <v>322</v>
      </c>
      <c r="E28" s="609">
        <v>0</v>
      </c>
      <c r="H28" s="314"/>
      <c r="I28" s="314"/>
      <c r="J28" s="314"/>
      <c r="K28" s="314"/>
      <c r="L28" s="314"/>
      <c r="M28" s="314"/>
      <c r="N28" s="314"/>
      <c r="O28" s="314"/>
      <c r="P28" s="314"/>
      <c r="BV28" s="322"/>
      <c r="BW28" s="322"/>
      <c r="BX28" s="322"/>
      <c r="BY28" s="322"/>
      <c r="BZ28" s="322"/>
      <c r="CA28" s="322"/>
      <c r="CB28" s="322"/>
      <c r="CC28" s="322"/>
      <c r="CD28" s="322"/>
      <c r="CE28" s="322"/>
      <c r="CF28" s="322"/>
      <c r="CG28" s="322"/>
      <c r="CH28" s="322"/>
      <c r="CI28" s="322"/>
      <c r="CJ28" s="322"/>
      <c r="CK28" s="322"/>
      <c r="CL28" s="322"/>
      <c r="CM28" s="322"/>
      <c r="CN28" s="322"/>
      <c r="CO28" s="322"/>
      <c r="CP28" s="322"/>
      <c r="CQ28" s="322"/>
      <c r="CR28" s="322"/>
      <c r="CS28" s="322"/>
      <c r="CT28" s="322"/>
      <c r="CU28" s="322"/>
      <c r="CV28" s="322"/>
      <c r="CW28" s="322"/>
      <c r="CX28" s="322"/>
      <c r="CY28" s="322"/>
      <c r="CZ28" s="322"/>
      <c r="DA28" s="322"/>
      <c r="DB28" s="322"/>
      <c r="DC28" s="322"/>
      <c r="DD28" s="322"/>
      <c r="DE28" s="322"/>
      <c r="DF28" s="322"/>
      <c r="DG28" s="322"/>
      <c r="DH28" s="322"/>
      <c r="DI28" s="322"/>
      <c r="DJ28" s="322"/>
      <c r="DK28" s="322"/>
      <c r="DL28" s="322"/>
      <c r="DM28" s="322"/>
      <c r="DN28" s="322"/>
      <c r="DO28" s="322"/>
      <c r="DP28" s="322"/>
      <c r="DQ28" s="322"/>
      <c r="DR28" s="322"/>
      <c r="DS28" s="322"/>
      <c r="DT28" s="322"/>
      <c r="DU28" s="322"/>
      <c r="DV28" s="322"/>
      <c r="DW28" s="322"/>
      <c r="DX28" s="322"/>
      <c r="DY28" s="322"/>
      <c r="DZ28" s="322"/>
      <c r="EA28" s="322"/>
      <c r="EB28" s="322"/>
      <c r="EC28" s="322"/>
      <c r="ED28" s="322"/>
      <c r="EE28" s="322"/>
      <c r="EF28" s="322"/>
      <c r="EG28" s="322"/>
      <c r="EH28" s="322"/>
      <c r="EI28" s="322"/>
      <c r="EJ28" s="322"/>
      <c r="EK28" s="322"/>
      <c r="EL28" s="322"/>
      <c r="EM28" s="322"/>
      <c r="EN28" s="322"/>
      <c r="EO28" s="322"/>
      <c r="EP28" s="322"/>
      <c r="EQ28" s="322"/>
      <c r="ER28" s="322"/>
      <c r="ES28" s="322"/>
      <c r="ET28" s="322"/>
      <c r="EU28" s="322"/>
      <c r="EV28" s="322"/>
      <c r="EW28" s="322"/>
      <c r="EX28" s="322"/>
      <c r="EY28" s="322"/>
      <c r="EZ28" s="322"/>
      <c r="FA28" s="322"/>
      <c r="FB28" s="322"/>
      <c r="FC28" s="322"/>
      <c r="FD28" s="322"/>
      <c r="FE28" s="322"/>
      <c r="FF28" s="322"/>
      <c r="FG28" s="322"/>
      <c r="FH28" s="322"/>
      <c r="FI28" s="322"/>
      <c r="FJ28" s="322"/>
      <c r="FK28" s="322"/>
      <c r="FL28" s="322"/>
      <c r="FM28" s="322"/>
      <c r="FN28" s="322"/>
      <c r="FO28" s="322"/>
      <c r="FP28" s="322"/>
      <c r="FQ28" s="322"/>
      <c r="FR28" s="322"/>
      <c r="FS28" s="322"/>
      <c r="FT28" s="322"/>
      <c r="FU28" s="322"/>
      <c r="FV28" s="322"/>
      <c r="FW28" s="322"/>
      <c r="FX28" s="322"/>
      <c r="FY28" s="322"/>
      <c r="FZ28" s="322"/>
      <c r="GA28" s="322"/>
      <c r="GB28" s="322"/>
      <c r="GC28" s="322"/>
      <c r="GD28" s="322"/>
      <c r="GE28" s="322"/>
      <c r="GF28" s="322"/>
      <c r="GG28" s="322"/>
      <c r="GH28" s="322"/>
      <c r="GI28" s="322"/>
      <c r="GJ28" s="322"/>
      <c r="GK28" s="322"/>
      <c r="GL28" s="322"/>
      <c r="GM28" s="322"/>
      <c r="GN28" s="322"/>
      <c r="GO28" s="322"/>
      <c r="GP28" s="322"/>
      <c r="GQ28" s="322"/>
      <c r="GR28" s="322"/>
      <c r="GS28" s="322"/>
      <c r="GT28" s="322"/>
      <c r="GU28" s="322"/>
      <c r="GV28" s="322"/>
      <c r="GW28" s="322"/>
      <c r="GX28" s="322"/>
      <c r="GY28" s="322"/>
      <c r="GZ28" s="322"/>
      <c r="HA28" s="322"/>
      <c r="HB28" s="322"/>
      <c r="HC28" s="322"/>
      <c r="HD28" s="322"/>
      <c r="HE28" s="322"/>
      <c r="HF28" s="322"/>
      <c r="HG28" s="322"/>
      <c r="HH28" s="322"/>
      <c r="HI28" s="322"/>
      <c r="HJ28" s="322"/>
      <c r="HK28" s="322"/>
      <c r="HL28" s="322"/>
      <c r="HM28" s="322"/>
      <c r="HN28" s="322"/>
      <c r="HO28" s="322"/>
      <c r="HP28" s="322"/>
      <c r="HQ28" s="322"/>
      <c r="HR28" s="322"/>
      <c r="HS28" s="322"/>
      <c r="HT28" s="322"/>
      <c r="HU28" s="322"/>
      <c r="HV28" s="322"/>
      <c r="HW28" s="322"/>
      <c r="HX28" s="322"/>
      <c r="HY28" s="322"/>
      <c r="HZ28" s="322"/>
      <c r="IA28" s="322"/>
      <c r="IB28" s="322"/>
      <c r="IC28" s="322"/>
    </row>
    <row r="29" spans="1:237" ht="16.5" thickBot="1" x14ac:dyDescent="0.3">
      <c r="A29" s="365"/>
      <c r="B29" s="359"/>
      <c r="C29" s="364" t="s">
        <v>504</v>
      </c>
      <c r="D29" s="345" t="s">
        <v>322</v>
      </c>
      <c r="E29" s="609">
        <v>0</v>
      </c>
      <c r="H29" s="314"/>
      <c r="I29" s="314"/>
      <c r="J29" s="314"/>
      <c r="K29" s="314"/>
      <c r="L29" s="314"/>
      <c r="M29" s="314"/>
      <c r="N29" s="314"/>
      <c r="O29" s="314"/>
      <c r="P29" s="314"/>
      <c r="BV29" s="322"/>
      <c r="BW29" s="322"/>
      <c r="BX29" s="322"/>
      <c r="BY29" s="322"/>
      <c r="BZ29" s="322"/>
      <c r="CA29" s="322"/>
      <c r="CB29" s="322"/>
      <c r="CC29" s="322"/>
      <c r="CD29" s="322"/>
      <c r="CE29" s="322"/>
      <c r="CF29" s="322"/>
      <c r="CG29" s="322"/>
      <c r="CH29" s="322"/>
      <c r="CI29" s="322"/>
      <c r="CJ29" s="322"/>
      <c r="CK29" s="322"/>
      <c r="CL29" s="322"/>
      <c r="CM29" s="322"/>
      <c r="CN29" s="322"/>
      <c r="CO29" s="322"/>
      <c r="CP29" s="322"/>
      <c r="CQ29" s="322"/>
      <c r="CR29" s="322"/>
      <c r="CS29" s="322"/>
      <c r="CT29" s="322"/>
      <c r="CU29" s="322"/>
      <c r="CV29" s="322"/>
      <c r="CW29" s="322"/>
      <c r="CX29" s="322"/>
      <c r="CY29" s="322"/>
      <c r="CZ29" s="322"/>
      <c r="DA29" s="322"/>
      <c r="DB29" s="322"/>
      <c r="DC29" s="322"/>
      <c r="DD29" s="322"/>
      <c r="DE29" s="322"/>
      <c r="DF29" s="322"/>
      <c r="DG29" s="322"/>
      <c r="DH29" s="322"/>
      <c r="DI29" s="322"/>
      <c r="DJ29" s="322"/>
      <c r="DK29" s="322"/>
      <c r="DL29" s="322"/>
      <c r="DM29" s="322"/>
      <c r="DN29" s="322"/>
      <c r="DO29" s="322"/>
      <c r="DP29" s="322"/>
      <c r="DQ29" s="322"/>
      <c r="DR29" s="322"/>
      <c r="DS29" s="322"/>
      <c r="DT29" s="322"/>
      <c r="DU29" s="322"/>
      <c r="DV29" s="322"/>
      <c r="DW29" s="322"/>
      <c r="DX29" s="322"/>
      <c r="DY29" s="322"/>
      <c r="DZ29" s="322"/>
      <c r="EA29" s="322"/>
      <c r="EB29" s="322"/>
      <c r="EC29" s="322"/>
      <c r="ED29" s="322"/>
      <c r="EE29" s="322"/>
      <c r="EF29" s="322"/>
      <c r="EG29" s="322"/>
      <c r="EH29" s="322"/>
      <c r="EI29" s="322"/>
      <c r="EJ29" s="322"/>
      <c r="EK29" s="322"/>
      <c r="EL29" s="322"/>
      <c r="EM29" s="322"/>
      <c r="EN29" s="322"/>
      <c r="EO29" s="322"/>
      <c r="EP29" s="322"/>
      <c r="EQ29" s="322"/>
      <c r="ER29" s="322"/>
      <c r="ES29" s="322"/>
      <c r="ET29" s="322"/>
      <c r="EU29" s="322"/>
      <c r="EV29" s="322"/>
      <c r="EW29" s="322"/>
      <c r="EX29" s="322"/>
      <c r="EY29" s="322"/>
      <c r="EZ29" s="322"/>
      <c r="FA29" s="322"/>
      <c r="FB29" s="322"/>
      <c r="FC29" s="322"/>
      <c r="FD29" s="322"/>
      <c r="FE29" s="322"/>
      <c r="FF29" s="322"/>
      <c r="FG29" s="322"/>
      <c r="FH29" s="322"/>
      <c r="FI29" s="322"/>
      <c r="FJ29" s="322"/>
      <c r="FK29" s="322"/>
      <c r="FL29" s="322"/>
      <c r="FM29" s="322"/>
      <c r="FN29" s="322"/>
      <c r="FO29" s="322"/>
      <c r="FP29" s="322"/>
      <c r="FQ29" s="322"/>
      <c r="FR29" s="322"/>
      <c r="FS29" s="322"/>
      <c r="FT29" s="322"/>
      <c r="FU29" s="322"/>
      <c r="FV29" s="322"/>
      <c r="FW29" s="322"/>
      <c r="FX29" s="322"/>
      <c r="FY29" s="322"/>
      <c r="FZ29" s="322"/>
      <c r="GA29" s="322"/>
      <c r="GB29" s="322"/>
      <c r="GC29" s="322"/>
      <c r="GD29" s="322"/>
      <c r="GE29" s="322"/>
      <c r="GF29" s="322"/>
      <c r="GG29" s="322"/>
      <c r="GH29" s="322"/>
      <c r="GI29" s="322"/>
      <c r="GJ29" s="322"/>
      <c r="GK29" s="322"/>
      <c r="GL29" s="322"/>
      <c r="GM29" s="322"/>
      <c r="GN29" s="322"/>
      <c r="GO29" s="322"/>
      <c r="GP29" s="322"/>
      <c r="GQ29" s="322"/>
      <c r="GR29" s="322"/>
      <c r="GS29" s="322"/>
      <c r="GT29" s="322"/>
      <c r="GU29" s="322"/>
      <c r="GV29" s="322"/>
      <c r="GW29" s="322"/>
      <c r="GX29" s="322"/>
      <c r="GY29" s="322"/>
      <c r="GZ29" s="322"/>
      <c r="HA29" s="322"/>
      <c r="HB29" s="322"/>
      <c r="HC29" s="322"/>
      <c r="HD29" s="322"/>
      <c r="HE29" s="322"/>
      <c r="HF29" s="322"/>
      <c r="HG29" s="322"/>
      <c r="HH29" s="322"/>
      <c r="HI29" s="322"/>
      <c r="HJ29" s="322"/>
      <c r="HK29" s="322"/>
      <c r="HL29" s="322"/>
      <c r="HM29" s="322"/>
      <c r="HN29" s="322"/>
      <c r="HO29" s="322"/>
      <c r="HP29" s="322"/>
      <c r="HQ29" s="322"/>
      <c r="HR29" s="322"/>
      <c r="HS29" s="322"/>
      <c r="HT29" s="322"/>
      <c r="HU29" s="322"/>
      <c r="HV29" s="322"/>
      <c r="HW29" s="322"/>
      <c r="HX29" s="322"/>
      <c r="HY29" s="322"/>
      <c r="HZ29" s="322"/>
      <c r="IA29" s="322"/>
      <c r="IB29" s="322"/>
      <c r="IC29" s="322"/>
    </row>
    <row r="30" spans="1:237" ht="16.5" thickBot="1" x14ac:dyDescent="0.3">
      <c r="A30" s="365"/>
      <c r="B30" s="360"/>
      <c r="C30" s="364" t="s">
        <v>505</v>
      </c>
      <c r="D30" s="345" t="s">
        <v>322</v>
      </c>
      <c r="E30" s="609">
        <v>0</v>
      </c>
      <c r="H30" s="314"/>
      <c r="I30" s="314"/>
      <c r="J30" s="314"/>
      <c r="K30" s="314"/>
      <c r="L30" s="314"/>
      <c r="M30" s="314"/>
      <c r="N30" s="314"/>
      <c r="O30" s="314"/>
      <c r="P30" s="314"/>
      <c r="BV30" s="322"/>
      <c r="BW30" s="322"/>
      <c r="BX30" s="322"/>
      <c r="BY30" s="322"/>
      <c r="BZ30" s="322"/>
      <c r="CA30" s="322"/>
      <c r="CB30" s="322"/>
      <c r="CC30" s="322"/>
      <c r="CD30" s="322"/>
      <c r="CE30" s="322"/>
      <c r="CF30" s="322"/>
      <c r="CG30" s="322"/>
      <c r="CH30" s="322"/>
      <c r="CI30" s="322"/>
      <c r="CJ30" s="322"/>
      <c r="CK30" s="322"/>
      <c r="CL30" s="322"/>
      <c r="CM30" s="322"/>
      <c r="CN30" s="322"/>
      <c r="CO30" s="322"/>
      <c r="CP30" s="322"/>
      <c r="CQ30" s="322"/>
      <c r="CR30" s="322"/>
      <c r="CS30" s="322"/>
      <c r="CT30" s="322"/>
      <c r="CU30" s="322"/>
      <c r="CV30" s="322"/>
      <c r="CW30" s="322"/>
      <c r="CX30" s="322"/>
      <c r="CY30" s="322"/>
      <c r="CZ30" s="322"/>
      <c r="DA30" s="322"/>
      <c r="DB30" s="322"/>
      <c r="DC30" s="322"/>
      <c r="DD30" s="322"/>
      <c r="DE30" s="322"/>
      <c r="DF30" s="322"/>
      <c r="DG30" s="322"/>
      <c r="DH30" s="322"/>
      <c r="DI30" s="322"/>
      <c r="DJ30" s="322"/>
      <c r="DK30" s="322"/>
      <c r="DL30" s="322"/>
      <c r="DM30" s="322"/>
      <c r="DN30" s="322"/>
      <c r="DO30" s="322"/>
      <c r="DP30" s="322"/>
      <c r="DQ30" s="322"/>
      <c r="DR30" s="322"/>
      <c r="DS30" s="322"/>
      <c r="DT30" s="322"/>
      <c r="DU30" s="322"/>
      <c r="DV30" s="322"/>
      <c r="DW30" s="322"/>
      <c r="DX30" s="322"/>
      <c r="DY30" s="322"/>
      <c r="DZ30" s="322"/>
      <c r="EA30" s="322"/>
      <c r="EB30" s="322"/>
      <c r="EC30" s="322"/>
      <c r="ED30" s="322"/>
      <c r="EE30" s="322"/>
      <c r="EF30" s="322"/>
      <c r="EG30" s="322"/>
      <c r="EH30" s="322"/>
      <c r="EI30" s="322"/>
      <c r="EJ30" s="322"/>
      <c r="EK30" s="322"/>
      <c r="EL30" s="322"/>
      <c r="EM30" s="322"/>
      <c r="EN30" s="322"/>
      <c r="EO30" s="322"/>
      <c r="EP30" s="322"/>
      <c r="EQ30" s="322"/>
      <c r="ER30" s="322"/>
      <c r="ES30" s="322"/>
      <c r="ET30" s="322"/>
      <c r="EU30" s="322"/>
      <c r="EV30" s="322"/>
      <c r="EW30" s="322"/>
      <c r="EX30" s="322"/>
      <c r="EY30" s="322"/>
      <c r="EZ30" s="322"/>
      <c r="FA30" s="322"/>
      <c r="FB30" s="322"/>
      <c r="FC30" s="322"/>
      <c r="FD30" s="322"/>
      <c r="FE30" s="322"/>
      <c r="FF30" s="322"/>
      <c r="FG30" s="322"/>
      <c r="FH30" s="322"/>
      <c r="FI30" s="322"/>
      <c r="FJ30" s="322"/>
      <c r="FK30" s="322"/>
      <c r="FL30" s="322"/>
      <c r="FM30" s="322"/>
      <c r="FN30" s="322"/>
      <c r="FO30" s="322"/>
      <c r="FP30" s="322"/>
      <c r="FQ30" s="322"/>
      <c r="FR30" s="322"/>
      <c r="FS30" s="322"/>
      <c r="FT30" s="322"/>
      <c r="FU30" s="322"/>
      <c r="FV30" s="322"/>
      <c r="FW30" s="322"/>
      <c r="FX30" s="322"/>
      <c r="FY30" s="322"/>
      <c r="FZ30" s="322"/>
      <c r="GA30" s="322"/>
      <c r="GB30" s="322"/>
      <c r="GC30" s="322"/>
      <c r="GD30" s="322"/>
      <c r="GE30" s="322"/>
      <c r="GF30" s="322"/>
      <c r="GG30" s="322"/>
      <c r="GH30" s="322"/>
      <c r="GI30" s="322"/>
      <c r="GJ30" s="322"/>
      <c r="GK30" s="322"/>
      <c r="GL30" s="322"/>
      <c r="GM30" s="322"/>
      <c r="GN30" s="322"/>
      <c r="GO30" s="322"/>
      <c r="GP30" s="322"/>
      <c r="GQ30" s="322"/>
      <c r="GR30" s="322"/>
      <c r="GS30" s="322"/>
      <c r="GT30" s="322"/>
      <c r="GU30" s="322"/>
      <c r="GV30" s="322"/>
      <c r="GW30" s="322"/>
      <c r="GX30" s="322"/>
      <c r="GY30" s="322"/>
      <c r="GZ30" s="322"/>
      <c r="HA30" s="322"/>
      <c r="HB30" s="322"/>
      <c r="HC30" s="322"/>
      <c r="HD30" s="322"/>
      <c r="HE30" s="322"/>
      <c r="HF30" s="322"/>
      <c r="HG30" s="322"/>
      <c r="HH30" s="322"/>
      <c r="HI30" s="322"/>
      <c r="HJ30" s="322"/>
      <c r="HK30" s="322"/>
      <c r="HL30" s="322"/>
      <c r="HM30" s="322"/>
      <c r="HN30" s="322"/>
      <c r="HO30" s="322"/>
      <c r="HP30" s="322"/>
      <c r="HQ30" s="322"/>
      <c r="HR30" s="322"/>
      <c r="HS30" s="322"/>
      <c r="HT30" s="322"/>
      <c r="HU30" s="322"/>
      <c r="HV30" s="322"/>
      <c r="HW30" s="322"/>
      <c r="HX30" s="322"/>
      <c r="HY30" s="322"/>
      <c r="HZ30" s="322"/>
      <c r="IA30" s="322"/>
      <c r="IB30" s="322"/>
      <c r="IC30" s="322"/>
    </row>
    <row r="31" spans="1:237" ht="16.5" thickBot="1" x14ac:dyDescent="0.3">
      <c r="A31" s="365"/>
      <c r="B31" s="361"/>
      <c r="C31" s="364" t="s">
        <v>506</v>
      </c>
      <c r="D31" s="345" t="s">
        <v>322</v>
      </c>
      <c r="E31" s="609">
        <v>0</v>
      </c>
      <c r="H31" s="314"/>
      <c r="I31" s="314"/>
      <c r="J31" s="314"/>
      <c r="K31" s="314"/>
      <c r="L31" s="314"/>
      <c r="M31" s="314"/>
      <c r="N31" s="314"/>
      <c r="O31" s="314"/>
      <c r="P31" s="314"/>
      <c r="BV31" s="322"/>
      <c r="BW31" s="322"/>
      <c r="BX31" s="322"/>
      <c r="BY31" s="322"/>
      <c r="BZ31" s="322"/>
      <c r="CA31" s="322"/>
      <c r="CB31" s="322"/>
      <c r="CC31" s="322"/>
      <c r="CD31" s="322"/>
      <c r="CE31" s="322"/>
      <c r="CF31" s="322"/>
      <c r="CG31" s="322"/>
      <c r="CH31" s="322"/>
      <c r="CI31" s="322"/>
      <c r="CJ31" s="322"/>
      <c r="CK31" s="322"/>
      <c r="CL31" s="322"/>
      <c r="CM31" s="322"/>
      <c r="CN31" s="322"/>
      <c r="CO31" s="322"/>
      <c r="CP31" s="322"/>
      <c r="CQ31" s="322"/>
      <c r="CR31" s="322"/>
      <c r="CS31" s="322"/>
      <c r="CT31" s="322"/>
      <c r="CU31" s="322"/>
      <c r="CV31" s="322"/>
      <c r="CW31" s="322"/>
      <c r="CX31" s="322"/>
      <c r="CY31" s="322"/>
      <c r="CZ31" s="322"/>
      <c r="DA31" s="322"/>
      <c r="DB31" s="322"/>
      <c r="DC31" s="322"/>
      <c r="DD31" s="322"/>
      <c r="DE31" s="322"/>
      <c r="DF31" s="322"/>
      <c r="DG31" s="322"/>
      <c r="DH31" s="322"/>
      <c r="DI31" s="322"/>
      <c r="DJ31" s="322"/>
      <c r="DK31" s="322"/>
      <c r="DL31" s="322"/>
      <c r="DM31" s="322"/>
      <c r="DN31" s="322"/>
      <c r="DO31" s="322"/>
      <c r="DP31" s="322"/>
      <c r="DQ31" s="322"/>
      <c r="DR31" s="322"/>
      <c r="DS31" s="322"/>
      <c r="DT31" s="322"/>
      <c r="DU31" s="322"/>
      <c r="DV31" s="322"/>
      <c r="DW31" s="322"/>
      <c r="DX31" s="322"/>
      <c r="DY31" s="322"/>
      <c r="DZ31" s="322"/>
      <c r="EA31" s="322"/>
      <c r="EB31" s="322"/>
      <c r="EC31" s="322"/>
      <c r="ED31" s="322"/>
      <c r="EE31" s="322"/>
      <c r="EF31" s="322"/>
      <c r="EG31" s="322"/>
      <c r="EH31" s="322"/>
      <c r="EI31" s="322"/>
      <c r="EJ31" s="322"/>
      <c r="EK31" s="322"/>
      <c r="EL31" s="322"/>
      <c r="EM31" s="322"/>
      <c r="EN31" s="322"/>
      <c r="EO31" s="322"/>
      <c r="EP31" s="322"/>
      <c r="EQ31" s="322"/>
      <c r="ER31" s="322"/>
      <c r="ES31" s="322"/>
      <c r="ET31" s="322"/>
      <c r="EU31" s="322"/>
      <c r="EV31" s="322"/>
      <c r="EW31" s="322"/>
      <c r="EX31" s="322"/>
      <c r="EY31" s="322"/>
      <c r="EZ31" s="322"/>
      <c r="FA31" s="322"/>
      <c r="FB31" s="322"/>
      <c r="FC31" s="322"/>
      <c r="FD31" s="322"/>
      <c r="FE31" s="322"/>
      <c r="FF31" s="322"/>
      <c r="FG31" s="322"/>
      <c r="FH31" s="322"/>
      <c r="FI31" s="322"/>
      <c r="FJ31" s="322"/>
      <c r="FK31" s="322"/>
      <c r="FL31" s="322"/>
      <c r="FM31" s="322"/>
      <c r="FN31" s="322"/>
      <c r="FO31" s="322"/>
      <c r="FP31" s="322"/>
      <c r="FQ31" s="322"/>
      <c r="FR31" s="322"/>
      <c r="FS31" s="322"/>
      <c r="FT31" s="322"/>
      <c r="FU31" s="322"/>
      <c r="FV31" s="322"/>
      <c r="FW31" s="322"/>
      <c r="FX31" s="322"/>
      <c r="FY31" s="322"/>
      <c r="FZ31" s="322"/>
      <c r="GA31" s="322"/>
      <c r="GB31" s="322"/>
      <c r="GC31" s="322"/>
      <c r="GD31" s="322"/>
      <c r="GE31" s="322"/>
      <c r="GF31" s="322"/>
      <c r="GG31" s="322"/>
      <c r="GH31" s="322"/>
      <c r="GI31" s="322"/>
      <c r="GJ31" s="322"/>
      <c r="GK31" s="322"/>
      <c r="GL31" s="322"/>
      <c r="GM31" s="322"/>
      <c r="GN31" s="322"/>
      <c r="GO31" s="322"/>
      <c r="GP31" s="322"/>
      <c r="GQ31" s="322"/>
      <c r="GR31" s="322"/>
      <c r="GS31" s="322"/>
      <c r="GT31" s="322"/>
      <c r="GU31" s="322"/>
      <c r="GV31" s="322"/>
      <c r="GW31" s="322"/>
      <c r="GX31" s="322"/>
      <c r="GY31" s="322"/>
      <c r="GZ31" s="322"/>
      <c r="HA31" s="322"/>
      <c r="HB31" s="322"/>
      <c r="HC31" s="322"/>
      <c r="HD31" s="322"/>
      <c r="HE31" s="322"/>
      <c r="HF31" s="322"/>
      <c r="HG31" s="322"/>
      <c r="HH31" s="322"/>
      <c r="HI31" s="322"/>
      <c r="HJ31" s="322"/>
      <c r="HK31" s="322"/>
      <c r="HL31" s="322"/>
      <c r="HM31" s="322"/>
      <c r="HN31" s="322"/>
      <c r="HO31" s="322"/>
      <c r="HP31" s="322"/>
      <c r="HQ31" s="322"/>
      <c r="HR31" s="322"/>
      <c r="HS31" s="322"/>
      <c r="HT31" s="322"/>
      <c r="HU31" s="322"/>
      <c r="HV31" s="322"/>
      <c r="HW31" s="322"/>
      <c r="HX31" s="322"/>
      <c r="HY31" s="322"/>
      <c r="HZ31" s="322"/>
      <c r="IA31" s="322"/>
      <c r="IB31" s="322"/>
      <c r="IC31" s="322"/>
    </row>
    <row r="32" spans="1:237" ht="16.5" thickBot="1" x14ac:dyDescent="0.3">
      <c r="A32" s="365"/>
      <c r="B32" s="359"/>
      <c r="C32" s="364" t="s">
        <v>511</v>
      </c>
      <c r="D32" s="345" t="s">
        <v>322</v>
      </c>
      <c r="E32" s="609">
        <v>0</v>
      </c>
      <c r="H32" s="314"/>
      <c r="I32" s="314"/>
      <c r="J32" s="314"/>
      <c r="K32" s="314"/>
      <c r="L32" s="314"/>
      <c r="M32" s="314"/>
      <c r="N32" s="314"/>
      <c r="O32" s="314"/>
      <c r="P32" s="314"/>
      <c r="BV32" s="322"/>
      <c r="BW32" s="322"/>
      <c r="BX32" s="322"/>
      <c r="BY32" s="322"/>
      <c r="BZ32" s="322"/>
      <c r="CA32" s="322"/>
      <c r="CB32" s="322"/>
      <c r="CC32" s="322"/>
      <c r="CD32" s="322"/>
      <c r="CE32" s="322"/>
      <c r="CF32" s="322"/>
      <c r="CG32" s="322"/>
      <c r="CH32" s="322"/>
      <c r="CI32" s="322"/>
      <c r="CJ32" s="322"/>
      <c r="CK32" s="322"/>
      <c r="CL32" s="322"/>
      <c r="CM32" s="322"/>
      <c r="CN32" s="322"/>
      <c r="CO32" s="322"/>
      <c r="CP32" s="322"/>
      <c r="CQ32" s="322"/>
      <c r="CR32" s="322"/>
      <c r="CS32" s="322"/>
      <c r="CT32" s="322"/>
      <c r="CU32" s="322"/>
      <c r="CV32" s="322"/>
      <c r="CW32" s="322"/>
      <c r="CX32" s="322"/>
      <c r="CY32" s="322"/>
      <c r="CZ32" s="322"/>
      <c r="DA32" s="322"/>
      <c r="DB32" s="322"/>
      <c r="DC32" s="322"/>
      <c r="DD32" s="322"/>
      <c r="DE32" s="322"/>
      <c r="DF32" s="322"/>
      <c r="DG32" s="322"/>
      <c r="DH32" s="322"/>
      <c r="DI32" s="322"/>
      <c r="DJ32" s="322"/>
      <c r="DK32" s="322"/>
      <c r="DL32" s="322"/>
      <c r="DM32" s="322"/>
      <c r="DN32" s="322"/>
      <c r="DO32" s="322"/>
      <c r="DP32" s="322"/>
      <c r="DQ32" s="322"/>
      <c r="DR32" s="322"/>
      <c r="DS32" s="322"/>
      <c r="DT32" s="322"/>
      <c r="DU32" s="322"/>
      <c r="DV32" s="322"/>
      <c r="DW32" s="322"/>
      <c r="DX32" s="322"/>
      <c r="DY32" s="322"/>
      <c r="DZ32" s="322"/>
      <c r="EA32" s="322"/>
      <c r="EB32" s="322"/>
      <c r="EC32" s="322"/>
      <c r="ED32" s="322"/>
      <c r="EE32" s="322"/>
      <c r="EF32" s="322"/>
      <c r="EG32" s="322"/>
      <c r="EH32" s="322"/>
      <c r="EI32" s="322"/>
      <c r="EJ32" s="322"/>
      <c r="EK32" s="322"/>
      <c r="EL32" s="322"/>
      <c r="EM32" s="322"/>
      <c r="EN32" s="322"/>
      <c r="EO32" s="322"/>
      <c r="EP32" s="322"/>
      <c r="EQ32" s="322"/>
      <c r="ER32" s="322"/>
      <c r="ES32" s="322"/>
      <c r="ET32" s="322"/>
      <c r="EU32" s="322"/>
      <c r="EV32" s="322"/>
      <c r="EW32" s="322"/>
      <c r="EX32" s="322"/>
      <c r="EY32" s="322"/>
      <c r="EZ32" s="322"/>
      <c r="FA32" s="322"/>
      <c r="FB32" s="322"/>
      <c r="FC32" s="322"/>
      <c r="FD32" s="322"/>
      <c r="FE32" s="322"/>
      <c r="FF32" s="322"/>
      <c r="FG32" s="322"/>
      <c r="FH32" s="322"/>
      <c r="FI32" s="322"/>
      <c r="FJ32" s="322"/>
      <c r="FK32" s="322"/>
      <c r="FL32" s="322"/>
      <c r="FM32" s="322"/>
      <c r="FN32" s="322"/>
      <c r="FO32" s="322"/>
      <c r="FP32" s="322"/>
      <c r="FQ32" s="322"/>
      <c r="FR32" s="322"/>
      <c r="FS32" s="322"/>
      <c r="FT32" s="322"/>
      <c r="FU32" s="322"/>
      <c r="FV32" s="322"/>
      <c r="FW32" s="322"/>
      <c r="FX32" s="322"/>
      <c r="FY32" s="322"/>
      <c r="FZ32" s="322"/>
      <c r="GA32" s="322"/>
      <c r="GB32" s="322"/>
      <c r="GC32" s="322"/>
      <c r="GD32" s="322"/>
      <c r="GE32" s="322"/>
      <c r="GF32" s="322"/>
      <c r="GG32" s="322"/>
      <c r="GH32" s="322"/>
      <c r="GI32" s="322"/>
      <c r="GJ32" s="322"/>
      <c r="GK32" s="322"/>
      <c r="GL32" s="322"/>
      <c r="GM32" s="322"/>
      <c r="GN32" s="322"/>
      <c r="GO32" s="322"/>
      <c r="GP32" s="322"/>
      <c r="GQ32" s="322"/>
      <c r="GR32" s="322"/>
      <c r="GS32" s="322"/>
      <c r="GT32" s="322"/>
      <c r="GU32" s="322"/>
      <c r="GV32" s="322"/>
      <c r="GW32" s="322"/>
      <c r="GX32" s="322"/>
      <c r="GY32" s="322"/>
      <c r="GZ32" s="322"/>
      <c r="HA32" s="322"/>
      <c r="HB32" s="322"/>
      <c r="HC32" s="322"/>
      <c r="HD32" s="322"/>
      <c r="HE32" s="322"/>
      <c r="HF32" s="322"/>
      <c r="HG32" s="322"/>
      <c r="HH32" s="322"/>
      <c r="HI32" s="322"/>
      <c r="HJ32" s="322"/>
      <c r="HK32" s="322"/>
      <c r="HL32" s="322"/>
      <c r="HM32" s="322"/>
      <c r="HN32" s="322"/>
      <c r="HO32" s="322"/>
      <c r="HP32" s="322"/>
      <c r="HQ32" s="322"/>
      <c r="HR32" s="322"/>
      <c r="HS32" s="322"/>
      <c r="HT32" s="322"/>
      <c r="HU32" s="322"/>
      <c r="HV32" s="322"/>
      <c r="HW32" s="322"/>
      <c r="HX32" s="322"/>
      <c r="HY32" s="322"/>
      <c r="HZ32" s="322"/>
      <c r="IA32" s="322"/>
      <c r="IB32" s="322"/>
      <c r="IC32" s="322"/>
    </row>
    <row r="33" spans="1:237" ht="16.5" thickBot="1" x14ac:dyDescent="0.3">
      <c r="A33" s="365"/>
      <c r="B33" s="360"/>
      <c r="C33" s="364" t="s">
        <v>512</v>
      </c>
      <c r="D33" s="345" t="s">
        <v>322</v>
      </c>
      <c r="E33" s="609">
        <v>0</v>
      </c>
      <c r="H33" s="314"/>
      <c r="I33" s="314"/>
      <c r="J33" s="314"/>
      <c r="K33" s="314"/>
      <c r="L33" s="314"/>
      <c r="M33" s="314"/>
      <c r="N33" s="314"/>
      <c r="O33" s="314"/>
      <c r="P33" s="314"/>
      <c r="BV33" s="322"/>
      <c r="BW33" s="322"/>
      <c r="BX33" s="322"/>
      <c r="BY33" s="322"/>
      <c r="BZ33" s="322"/>
      <c r="CA33" s="322"/>
      <c r="CB33" s="322"/>
      <c r="CC33" s="322"/>
      <c r="CD33" s="322"/>
      <c r="CE33" s="322"/>
      <c r="CF33" s="322"/>
      <c r="CG33" s="322"/>
      <c r="CH33" s="322"/>
      <c r="CI33" s="322"/>
      <c r="CJ33" s="322"/>
      <c r="CK33" s="322"/>
      <c r="CL33" s="322"/>
      <c r="CM33" s="322"/>
      <c r="CN33" s="322"/>
      <c r="CO33" s="322"/>
      <c r="CP33" s="322"/>
      <c r="CQ33" s="322"/>
      <c r="CR33" s="322"/>
      <c r="CS33" s="322"/>
      <c r="CT33" s="322"/>
      <c r="CU33" s="322"/>
      <c r="CV33" s="322"/>
      <c r="CW33" s="322"/>
      <c r="CX33" s="322"/>
      <c r="CY33" s="322"/>
      <c r="CZ33" s="322"/>
      <c r="DA33" s="322"/>
      <c r="DB33" s="322"/>
      <c r="DC33" s="322"/>
      <c r="DD33" s="322"/>
      <c r="DE33" s="322"/>
      <c r="DF33" s="322"/>
      <c r="DG33" s="322"/>
      <c r="DH33" s="322"/>
      <c r="DI33" s="322"/>
      <c r="DJ33" s="322"/>
      <c r="DK33" s="322"/>
      <c r="DL33" s="322"/>
      <c r="DM33" s="322"/>
      <c r="DN33" s="322"/>
      <c r="DO33" s="322"/>
      <c r="DP33" s="322"/>
      <c r="DQ33" s="322"/>
      <c r="DR33" s="322"/>
      <c r="DS33" s="322"/>
      <c r="DT33" s="322"/>
      <c r="DU33" s="322"/>
      <c r="DV33" s="322"/>
      <c r="DW33" s="322"/>
      <c r="DX33" s="322"/>
      <c r="DY33" s="322"/>
      <c r="DZ33" s="322"/>
      <c r="EA33" s="322"/>
      <c r="EB33" s="322"/>
      <c r="EC33" s="322"/>
      <c r="ED33" s="322"/>
      <c r="EE33" s="322"/>
      <c r="EF33" s="322"/>
      <c r="EG33" s="322"/>
      <c r="EH33" s="322"/>
      <c r="EI33" s="322"/>
      <c r="EJ33" s="322"/>
      <c r="EK33" s="322"/>
      <c r="EL33" s="322"/>
      <c r="EM33" s="322"/>
      <c r="EN33" s="322"/>
      <c r="EO33" s="322"/>
      <c r="EP33" s="322"/>
      <c r="EQ33" s="322"/>
      <c r="ER33" s="322"/>
      <c r="ES33" s="322"/>
      <c r="ET33" s="322"/>
      <c r="EU33" s="322"/>
      <c r="EV33" s="322"/>
      <c r="EW33" s="322"/>
      <c r="EX33" s="322"/>
      <c r="EY33" s="322"/>
      <c r="EZ33" s="322"/>
      <c r="FA33" s="322"/>
      <c r="FB33" s="322"/>
      <c r="FC33" s="322"/>
      <c r="FD33" s="322"/>
      <c r="FE33" s="322"/>
      <c r="FF33" s="322"/>
      <c r="FG33" s="322"/>
      <c r="FH33" s="322"/>
      <c r="FI33" s="322"/>
      <c r="FJ33" s="322"/>
      <c r="FK33" s="322"/>
      <c r="FL33" s="322"/>
      <c r="FM33" s="322"/>
      <c r="FN33" s="322"/>
      <c r="FO33" s="322"/>
      <c r="FP33" s="322"/>
      <c r="FQ33" s="322"/>
      <c r="FR33" s="322"/>
      <c r="FS33" s="322"/>
      <c r="FT33" s="322"/>
      <c r="FU33" s="322"/>
      <c r="FV33" s="322"/>
      <c r="FW33" s="322"/>
      <c r="FX33" s="322"/>
      <c r="FY33" s="322"/>
      <c r="FZ33" s="322"/>
      <c r="GA33" s="322"/>
      <c r="GB33" s="322"/>
      <c r="GC33" s="322"/>
      <c r="GD33" s="322"/>
      <c r="GE33" s="322"/>
      <c r="GF33" s="322"/>
      <c r="GG33" s="322"/>
      <c r="GH33" s="322"/>
      <c r="GI33" s="322"/>
      <c r="GJ33" s="322"/>
      <c r="GK33" s="322"/>
      <c r="GL33" s="322"/>
      <c r="GM33" s="322"/>
      <c r="GN33" s="322"/>
      <c r="GO33" s="322"/>
      <c r="GP33" s="322"/>
      <c r="GQ33" s="322"/>
      <c r="GR33" s="322"/>
      <c r="GS33" s="322"/>
      <c r="GT33" s="322"/>
      <c r="GU33" s="322"/>
      <c r="GV33" s="322"/>
      <c r="GW33" s="322"/>
      <c r="GX33" s="322"/>
      <c r="GY33" s="322"/>
      <c r="GZ33" s="322"/>
      <c r="HA33" s="322"/>
      <c r="HB33" s="322"/>
      <c r="HC33" s="322"/>
      <c r="HD33" s="322"/>
      <c r="HE33" s="322"/>
      <c r="HF33" s="322"/>
      <c r="HG33" s="322"/>
      <c r="HH33" s="322"/>
      <c r="HI33" s="322"/>
      <c r="HJ33" s="322"/>
      <c r="HK33" s="322"/>
      <c r="HL33" s="322"/>
      <c r="HM33" s="322"/>
      <c r="HN33" s="322"/>
      <c r="HO33" s="322"/>
      <c r="HP33" s="322"/>
      <c r="HQ33" s="322"/>
      <c r="HR33" s="322"/>
      <c r="HS33" s="322"/>
      <c r="HT33" s="322"/>
      <c r="HU33" s="322"/>
      <c r="HV33" s="322"/>
      <c r="HW33" s="322"/>
      <c r="HX33" s="322"/>
      <c r="HY33" s="322"/>
      <c r="HZ33" s="322"/>
      <c r="IA33" s="322"/>
      <c r="IB33" s="322"/>
      <c r="IC33" s="322"/>
    </row>
    <row r="34" spans="1:237" ht="16.5" thickBot="1" x14ac:dyDescent="0.3">
      <c r="A34" s="365"/>
      <c r="B34" s="360"/>
      <c r="C34" s="364" t="s">
        <v>513</v>
      </c>
      <c r="D34" s="345" t="s">
        <v>322</v>
      </c>
      <c r="E34" s="609">
        <v>0</v>
      </c>
      <c r="H34" s="314"/>
      <c r="I34" s="314"/>
      <c r="J34" s="314"/>
      <c r="K34" s="314"/>
      <c r="L34" s="314"/>
      <c r="M34" s="314"/>
      <c r="N34" s="314"/>
      <c r="O34" s="314"/>
      <c r="P34" s="314"/>
      <c r="BV34" s="322"/>
      <c r="BW34" s="322"/>
      <c r="BX34" s="322"/>
      <c r="BY34" s="322"/>
      <c r="BZ34" s="322"/>
      <c r="CA34" s="322"/>
      <c r="CB34" s="322"/>
      <c r="CC34" s="322"/>
      <c r="CD34" s="322"/>
      <c r="CE34" s="322"/>
      <c r="CF34" s="322"/>
      <c r="CG34" s="322"/>
      <c r="CH34" s="322"/>
      <c r="CI34" s="322"/>
      <c r="CJ34" s="322"/>
      <c r="CK34" s="322"/>
      <c r="CL34" s="322"/>
      <c r="CM34" s="322"/>
      <c r="CN34" s="322"/>
      <c r="CO34" s="322"/>
      <c r="CP34" s="322"/>
      <c r="CQ34" s="322"/>
      <c r="CR34" s="322"/>
      <c r="CS34" s="322"/>
      <c r="CT34" s="322"/>
      <c r="CU34" s="322"/>
      <c r="CV34" s="322"/>
      <c r="CW34" s="322"/>
      <c r="CX34" s="322"/>
      <c r="CY34" s="322"/>
      <c r="CZ34" s="322"/>
      <c r="DA34" s="322"/>
      <c r="DB34" s="322"/>
      <c r="DC34" s="322"/>
      <c r="DD34" s="322"/>
      <c r="DE34" s="322"/>
      <c r="DF34" s="322"/>
      <c r="DG34" s="322"/>
      <c r="DH34" s="322"/>
      <c r="DI34" s="322"/>
      <c r="DJ34" s="322"/>
      <c r="DK34" s="322"/>
      <c r="DL34" s="322"/>
      <c r="DM34" s="322"/>
      <c r="DN34" s="322"/>
      <c r="DO34" s="322"/>
      <c r="DP34" s="322"/>
      <c r="DQ34" s="322"/>
      <c r="DR34" s="322"/>
      <c r="DS34" s="322"/>
      <c r="DT34" s="322"/>
      <c r="DU34" s="322"/>
      <c r="DV34" s="322"/>
      <c r="DW34" s="322"/>
      <c r="DX34" s="322"/>
      <c r="DY34" s="322"/>
      <c r="DZ34" s="322"/>
      <c r="EA34" s="322"/>
      <c r="EB34" s="322"/>
      <c r="EC34" s="322"/>
      <c r="ED34" s="322"/>
      <c r="EE34" s="322"/>
      <c r="EF34" s="322"/>
      <c r="EG34" s="322"/>
      <c r="EH34" s="322"/>
      <c r="EI34" s="322"/>
      <c r="EJ34" s="322"/>
      <c r="EK34" s="322"/>
      <c r="EL34" s="322"/>
      <c r="EM34" s="322"/>
      <c r="EN34" s="322"/>
      <c r="EO34" s="322"/>
      <c r="EP34" s="322"/>
      <c r="EQ34" s="322"/>
      <c r="ER34" s="322"/>
      <c r="ES34" s="322"/>
      <c r="ET34" s="322"/>
      <c r="EU34" s="322"/>
      <c r="EV34" s="322"/>
      <c r="EW34" s="322"/>
      <c r="EX34" s="322"/>
      <c r="EY34" s="322"/>
      <c r="EZ34" s="322"/>
      <c r="FA34" s="322"/>
      <c r="FB34" s="322"/>
      <c r="FC34" s="322"/>
      <c r="FD34" s="322"/>
      <c r="FE34" s="322"/>
      <c r="FF34" s="322"/>
      <c r="FG34" s="322"/>
      <c r="FH34" s="322"/>
      <c r="FI34" s="322"/>
      <c r="FJ34" s="322"/>
      <c r="FK34" s="322"/>
      <c r="FL34" s="322"/>
      <c r="FM34" s="322"/>
      <c r="FN34" s="322"/>
      <c r="FO34" s="322"/>
      <c r="FP34" s="322"/>
      <c r="FQ34" s="322"/>
      <c r="FR34" s="322"/>
      <c r="FS34" s="322"/>
      <c r="FT34" s="322"/>
      <c r="FU34" s="322"/>
      <c r="FV34" s="322"/>
      <c r="FW34" s="322"/>
      <c r="FX34" s="322"/>
      <c r="FY34" s="322"/>
      <c r="FZ34" s="322"/>
      <c r="GA34" s="322"/>
      <c r="GB34" s="322"/>
      <c r="GC34" s="322"/>
      <c r="GD34" s="322"/>
      <c r="GE34" s="322"/>
      <c r="GF34" s="322"/>
      <c r="GG34" s="322"/>
      <c r="GH34" s="322"/>
      <c r="GI34" s="322"/>
      <c r="GJ34" s="322"/>
      <c r="GK34" s="322"/>
      <c r="GL34" s="322"/>
      <c r="GM34" s="322"/>
      <c r="GN34" s="322"/>
      <c r="GO34" s="322"/>
      <c r="GP34" s="322"/>
      <c r="GQ34" s="322"/>
      <c r="GR34" s="322"/>
      <c r="GS34" s="322"/>
      <c r="GT34" s="322"/>
      <c r="GU34" s="322"/>
      <c r="GV34" s="322"/>
      <c r="GW34" s="322"/>
      <c r="GX34" s="322"/>
      <c r="GY34" s="322"/>
      <c r="GZ34" s="322"/>
      <c r="HA34" s="322"/>
      <c r="HB34" s="322"/>
      <c r="HC34" s="322"/>
      <c r="HD34" s="322"/>
      <c r="HE34" s="322"/>
      <c r="HF34" s="322"/>
      <c r="HG34" s="322"/>
      <c r="HH34" s="322"/>
      <c r="HI34" s="322"/>
      <c r="HJ34" s="322"/>
      <c r="HK34" s="322"/>
      <c r="HL34" s="322"/>
      <c r="HM34" s="322"/>
      <c r="HN34" s="322"/>
      <c r="HO34" s="322"/>
      <c r="HP34" s="322"/>
      <c r="HQ34" s="322"/>
      <c r="HR34" s="322"/>
      <c r="HS34" s="322"/>
      <c r="HT34" s="322"/>
      <c r="HU34" s="322"/>
      <c r="HV34" s="322"/>
      <c r="HW34" s="322"/>
      <c r="HX34" s="322"/>
      <c r="HY34" s="322"/>
      <c r="HZ34" s="322"/>
      <c r="IA34" s="322"/>
      <c r="IB34" s="322"/>
      <c r="IC34" s="322"/>
    </row>
    <row r="35" spans="1:237" ht="16.5" thickBot="1" x14ac:dyDescent="0.3">
      <c r="A35" s="365"/>
      <c r="B35" s="360"/>
      <c r="C35" s="364" t="s">
        <v>514</v>
      </c>
      <c r="D35" s="345" t="s">
        <v>322</v>
      </c>
      <c r="E35" s="609">
        <v>0</v>
      </c>
      <c r="H35" s="314"/>
      <c r="I35" s="314"/>
      <c r="J35" s="314"/>
      <c r="K35" s="314"/>
      <c r="L35" s="314"/>
      <c r="M35" s="314"/>
      <c r="N35" s="314"/>
      <c r="O35" s="314"/>
      <c r="P35" s="314"/>
      <c r="BV35" s="322"/>
      <c r="BW35" s="322"/>
      <c r="BX35" s="322"/>
      <c r="BY35" s="322"/>
      <c r="BZ35" s="322"/>
      <c r="CA35" s="322"/>
      <c r="CB35" s="322"/>
      <c r="CC35" s="322"/>
      <c r="CD35" s="322"/>
      <c r="CE35" s="322"/>
      <c r="CF35" s="322"/>
      <c r="CG35" s="322"/>
      <c r="CH35" s="322"/>
      <c r="CI35" s="322"/>
      <c r="CJ35" s="322"/>
      <c r="CK35" s="322"/>
      <c r="CL35" s="322"/>
      <c r="CM35" s="322"/>
      <c r="CN35" s="322"/>
      <c r="CO35" s="322"/>
      <c r="CP35" s="322"/>
      <c r="CQ35" s="322"/>
      <c r="CR35" s="322"/>
      <c r="CS35" s="322"/>
      <c r="CT35" s="322"/>
      <c r="CU35" s="322"/>
      <c r="CV35" s="322"/>
      <c r="CW35" s="322"/>
      <c r="CX35" s="322"/>
      <c r="CY35" s="322"/>
      <c r="CZ35" s="322"/>
      <c r="DA35" s="322"/>
      <c r="DB35" s="322"/>
      <c r="DC35" s="322"/>
      <c r="DD35" s="322"/>
      <c r="DE35" s="322"/>
      <c r="DF35" s="322"/>
      <c r="DG35" s="322"/>
      <c r="DH35" s="322"/>
      <c r="DI35" s="322"/>
      <c r="DJ35" s="322"/>
      <c r="DK35" s="322"/>
      <c r="DL35" s="322"/>
      <c r="DM35" s="322"/>
      <c r="DN35" s="322"/>
      <c r="DO35" s="322"/>
      <c r="DP35" s="322"/>
      <c r="DQ35" s="322"/>
      <c r="DR35" s="322"/>
      <c r="DS35" s="322"/>
      <c r="DT35" s="322"/>
      <c r="DU35" s="322"/>
      <c r="DV35" s="322"/>
      <c r="DW35" s="322"/>
      <c r="DX35" s="322"/>
      <c r="DY35" s="322"/>
      <c r="DZ35" s="322"/>
      <c r="EA35" s="322"/>
      <c r="EB35" s="322"/>
      <c r="EC35" s="322"/>
      <c r="ED35" s="322"/>
      <c r="EE35" s="322"/>
      <c r="EF35" s="322"/>
      <c r="EG35" s="322"/>
      <c r="EH35" s="322"/>
      <c r="EI35" s="322"/>
      <c r="EJ35" s="322"/>
      <c r="EK35" s="322"/>
      <c r="EL35" s="322"/>
      <c r="EM35" s="322"/>
      <c r="EN35" s="322"/>
      <c r="EO35" s="322"/>
      <c r="EP35" s="322"/>
      <c r="EQ35" s="322"/>
      <c r="ER35" s="322"/>
      <c r="ES35" s="322"/>
      <c r="ET35" s="322"/>
      <c r="EU35" s="322"/>
      <c r="EV35" s="322"/>
      <c r="EW35" s="322"/>
      <c r="EX35" s="322"/>
      <c r="EY35" s="322"/>
      <c r="EZ35" s="322"/>
      <c r="FA35" s="322"/>
      <c r="FB35" s="322"/>
      <c r="FC35" s="322"/>
      <c r="FD35" s="322"/>
      <c r="FE35" s="322"/>
      <c r="FF35" s="322"/>
      <c r="FG35" s="322"/>
      <c r="FH35" s="322"/>
      <c r="FI35" s="322"/>
      <c r="FJ35" s="322"/>
      <c r="FK35" s="322"/>
      <c r="FL35" s="322"/>
      <c r="FM35" s="322"/>
      <c r="FN35" s="322"/>
      <c r="FO35" s="322"/>
      <c r="FP35" s="322"/>
      <c r="FQ35" s="322"/>
      <c r="FR35" s="322"/>
      <c r="FS35" s="322"/>
      <c r="FT35" s="322"/>
      <c r="FU35" s="322"/>
      <c r="FV35" s="322"/>
      <c r="FW35" s="322"/>
      <c r="FX35" s="322"/>
      <c r="FY35" s="322"/>
      <c r="FZ35" s="322"/>
      <c r="GA35" s="322"/>
      <c r="GB35" s="322"/>
      <c r="GC35" s="322"/>
      <c r="GD35" s="322"/>
      <c r="GE35" s="322"/>
      <c r="GF35" s="322"/>
      <c r="GG35" s="322"/>
      <c r="GH35" s="322"/>
      <c r="GI35" s="322"/>
      <c r="GJ35" s="322"/>
      <c r="GK35" s="322"/>
      <c r="GL35" s="322"/>
      <c r="GM35" s="322"/>
      <c r="GN35" s="322"/>
      <c r="GO35" s="322"/>
      <c r="GP35" s="322"/>
      <c r="GQ35" s="322"/>
      <c r="GR35" s="322"/>
      <c r="GS35" s="322"/>
      <c r="GT35" s="322"/>
      <c r="GU35" s="322"/>
      <c r="GV35" s="322"/>
      <c r="GW35" s="322"/>
      <c r="GX35" s="322"/>
      <c r="GY35" s="322"/>
      <c r="GZ35" s="322"/>
      <c r="HA35" s="322"/>
      <c r="HB35" s="322"/>
      <c r="HC35" s="322"/>
      <c r="HD35" s="322"/>
      <c r="HE35" s="322"/>
      <c r="HF35" s="322"/>
      <c r="HG35" s="322"/>
      <c r="HH35" s="322"/>
      <c r="HI35" s="322"/>
      <c r="HJ35" s="322"/>
      <c r="HK35" s="322"/>
      <c r="HL35" s="322"/>
      <c r="HM35" s="322"/>
      <c r="HN35" s="322"/>
      <c r="HO35" s="322"/>
      <c r="HP35" s="322"/>
      <c r="HQ35" s="322"/>
      <c r="HR35" s="322"/>
      <c r="HS35" s="322"/>
      <c r="HT35" s="322"/>
      <c r="HU35" s="322"/>
      <c r="HV35" s="322"/>
      <c r="HW35" s="322"/>
      <c r="HX35" s="322"/>
      <c r="HY35" s="322"/>
      <c r="HZ35" s="322"/>
      <c r="IA35" s="322"/>
      <c r="IB35" s="322"/>
      <c r="IC35" s="322"/>
    </row>
    <row r="36" spans="1:237" ht="16.5" thickBot="1" x14ac:dyDescent="0.3">
      <c r="A36" s="365"/>
      <c r="B36" s="360"/>
      <c r="C36" s="364" t="s">
        <v>507</v>
      </c>
      <c r="D36" s="345" t="s">
        <v>322</v>
      </c>
      <c r="E36" s="609">
        <v>0</v>
      </c>
      <c r="H36" s="314"/>
      <c r="I36" s="314"/>
      <c r="J36" s="314"/>
      <c r="K36" s="314"/>
      <c r="L36" s="314"/>
      <c r="M36" s="314"/>
      <c r="N36" s="314"/>
      <c r="O36" s="314"/>
      <c r="P36" s="314"/>
      <c r="BV36" s="322"/>
      <c r="BW36" s="322"/>
      <c r="BX36" s="322"/>
      <c r="BY36" s="322"/>
      <c r="BZ36" s="322"/>
      <c r="CA36" s="322"/>
      <c r="CB36" s="322"/>
      <c r="CC36" s="322"/>
      <c r="CD36" s="322"/>
      <c r="CE36" s="322"/>
      <c r="CF36" s="322"/>
      <c r="CG36" s="322"/>
      <c r="CH36" s="322"/>
      <c r="CI36" s="322"/>
      <c r="CJ36" s="322"/>
      <c r="CK36" s="322"/>
      <c r="CL36" s="322"/>
      <c r="CM36" s="322"/>
      <c r="CN36" s="322"/>
      <c r="CO36" s="322"/>
      <c r="CP36" s="322"/>
      <c r="CQ36" s="322"/>
      <c r="CR36" s="322"/>
      <c r="CS36" s="322"/>
      <c r="CT36" s="322"/>
      <c r="CU36" s="322"/>
      <c r="CV36" s="322"/>
      <c r="CW36" s="322"/>
      <c r="CX36" s="322"/>
      <c r="CY36" s="322"/>
      <c r="CZ36" s="322"/>
      <c r="DA36" s="322"/>
      <c r="DB36" s="322"/>
      <c r="DC36" s="322"/>
      <c r="DD36" s="322"/>
      <c r="DE36" s="322"/>
      <c r="DF36" s="322"/>
      <c r="DG36" s="322"/>
      <c r="DH36" s="322"/>
      <c r="DI36" s="322"/>
      <c r="DJ36" s="322"/>
      <c r="DK36" s="322"/>
      <c r="DL36" s="322"/>
      <c r="DM36" s="322"/>
      <c r="DN36" s="322"/>
      <c r="DO36" s="322"/>
      <c r="DP36" s="322"/>
      <c r="DQ36" s="322"/>
      <c r="DR36" s="322"/>
      <c r="DS36" s="322"/>
      <c r="DT36" s="322"/>
      <c r="DU36" s="322"/>
      <c r="DV36" s="322"/>
      <c r="DW36" s="322"/>
      <c r="DX36" s="322"/>
      <c r="DY36" s="322"/>
      <c r="DZ36" s="322"/>
      <c r="EA36" s="322"/>
      <c r="EB36" s="322"/>
      <c r="EC36" s="322"/>
      <c r="ED36" s="322"/>
      <c r="EE36" s="322"/>
      <c r="EF36" s="322"/>
      <c r="EG36" s="322"/>
      <c r="EH36" s="322"/>
      <c r="EI36" s="322"/>
      <c r="EJ36" s="322"/>
      <c r="EK36" s="322"/>
      <c r="EL36" s="322"/>
      <c r="EM36" s="322"/>
      <c r="EN36" s="322"/>
      <c r="EO36" s="322"/>
      <c r="EP36" s="322"/>
      <c r="EQ36" s="322"/>
      <c r="ER36" s="322"/>
      <c r="ES36" s="322"/>
      <c r="ET36" s="322"/>
      <c r="EU36" s="322"/>
      <c r="EV36" s="322"/>
      <c r="EW36" s="322"/>
      <c r="EX36" s="322"/>
      <c r="EY36" s="322"/>
      <c r="EZ36" s="322"/>
      <c r="FA36" s="322"/>
      <c r="FB36" s="322"/>
      <c r="FC36" s="322"/>
      <c r="FD36" s="322"/>
      <c r="FE36" s="322"/>
      <c r="FF36" s="322"/>
      <c r="FG36" s="322"/>
      <c r="FH36" s="322"/>
      <c r="FI36" s="322"/>
      <c r="FJ36" s="322"/>
      <c r="FK36" s="322"/>
      <c r="FL36" s="322"/>
      <c r="FM36" s="322"/>
      <c r="FN36" s="322"/>
      <c r="FO36" s="322"/>
      <c r="FP36" s="322"/>
      <c r="FQ36" s="322"/>
      <c r="FR36" s="322"/>
      <c r="FS36" s="322"/>
      <c r="FT36" s="322"/>
      <c r="FU36" s="322"/>
      <c r="FV36" s="322"/>
      <c r="FW36" s="322"/>
      <c r="FX36" s="322"/>
      <c r="FY36" s="322"/>
      <c r="FZ36" s="322"/>
      <c r="GA36" s="322"/>
      <c r="GB36" s="322"/>
      <c r="GC36" s="322"/>
      <c r="GD36" s="322"/>
      <c r="GE36" s="322"/>
      <c r="GF36" s="322"/>
      <c r="GG36" s="322"/>
      <c r="GH36" s="322"/>
      <c r="GI36" s="322"/>
      <c r="GJ36" s="322"/>
      <c r="GK36" s="322"/>
      <c r="GL36" s="322"/>
      <c r="GM36" s="322"/>
      <c r="GN36" s="322"/>
      <c r="GO36" s="322"/>
      <c r="GP36" s="322"/>
      <c r="GQ36" s="322"/>
      <c r="GR36" s="322"/>
      <c r="GS36" s="322"/>
      <c r="GT36" s="322"/>
      <c r="GU36" s="322"/>
      <c r="GV36" s="322"/>
      <c r="GW36" s="322"/>
      <c r="GX36" s="322"/>
      <c r="GY36" s="322"/>
      <c r="GZ36" s="322"/>
      <c r="HA36" s="322"/>
      <c r="HB36" s="322"/>
      <c r="HC36" s="322"/>
      <c r="HD36" s="322"/>
      <c r="HE36" s="322"/>
      <c r="HF36" s="322"/>
      <c r="HG36" s="322"/>
      <c r="HH36" s="322"/>
      <c r="HI36" s="322"/>
      <c r="HJ36" s="322"/>
      <c r="HK36" s="322"/>
      <c r="HL36" s="322"/>
      <c r="HM36" s="322"/>
      <c r="HN36" s="322"/>
      <c r="HO36" s="322"/>
      <c r="HP36" s="322"/>
      <c r="HQ36" s="322"/>
      <c r="HR36" s="322"/>
      <c r="HS36" s="322"/>
      <c r="HT36" s="322"/>
      <c r="HU36" s="322"/>
      <c r="HV36" s="322"/>
      <c r="HW36" s="322"/>
      <c r="HX36" s="322"/>
      <c r="HY36" s="322"/>
      <c r="HZ36" s="322"/>
      <c r="IA36" s="322"/>
      <c r="IB36" s="322"/>
      <c r="IC36" s="322"/>
    </row>
    <row r="37" spans="1:237" ht="16.5" thickBot="1" x14ac:dyDescent="0.3">
      <c r="A37" s="365"/>
      <c r="B37" s="360"/>
      <c r="C37" s="364" t="s">
        <v>525</v>
      </c>
      <c r="D37" s="345" t="s">
        <v>322</v>
      </c>
      <c r="E37" s="609">
        <v>0</v>
      </c>
      <c r="H37" s="314"/>
      <c r="I37" s="314"/>
      <c r="J37" s="314"/>
      <c r="K37" s="314"/>
      <c r="L37" s="314"/>
      <c r="M37" s="314"/>
      <c r="N37" s="314"/>
      <c r="O37" s="314"/>
      <c r="P37" s="314"/>
      <c r="BV37" s="322"/>
      <c r="BW37" s="322"/>
      <c r="BX37" s="322"/>
      <c r="BY37" s="322"/>
      <c r="BZ37" s="322"/>
      <c r="CA37" s="322"/>
      <c r="CB37" s="322"/>
      <c r="CC37" s="322"/>
      <c r="CD37" s="322"/>
      <c r="CE37" s="322"/>
      <c r="CF37" s="322"/>
      <c r="CG37" s="322"/>
      <c r="CH37" s="322"/>
      <c r="CI37" s="322"/>
      <c r="CJ37" s="322"/>
      <c r="CK37" s="322"/>
      <c r="CL37" s="322"/>
      <c r="CM37" s="322"/>
      <c r="CN37" s="322"/>
      <c r="CO37" s="322"/>
      <c r="CP37" s="322"/>
      <c r="CQ37" s="322"/>
      <c r="CR37" s="322"/>
      <c r="CS37" s="322"/>
      <c r="CT37" s="322"/>
      <c r="CU37" s="322"/>
      <c r="CV37" s="322"/>
      <c r="CW37" s="322"/>
      <c r="CX37" s="322"/>
      <c r="CY37" s="322"/>
      <c r="CZ37" s="322"/>
      <c r="DA37" s="322"/>
      <c r="DB37" s="322"/>
      <c r="DC37" s="322"/>
      <c r="DD37" s="322"/>
      <c r="DE37" s="322"/>
      <c r="DF37" s="322"/>
      <c r="DG37" s="322"/>
      <c r="DH37" s="322"/>
      <c r="DI37" s="322"/>
      <c r="DJ37" s="322"/>
      <c r="DK37" s="322"/>
      <c r="DL37" s="322"/>
      <c r="DM37" s="322"/>
      <c r="DN37" s="322"/>
      <c r="DO37" s="322"/>
      <c r="DP37" s="322"/>
      <c r="DQ37" s="322"/>
      <c r="DR37" s="322"/>
      <c r="DS37" s="322"/>
      <c r="DT37" s="322"/>
      <c r="DU37" s="322"/>
      <c r="DV37" s="322"/>
      <c r="DW37" s="322"/>
      <c r="DX37" s="322"/>
      <c r="DY37" s="322"/>
      <c r="DZ37" s="322"/>
      <c r="EA37" s="322"/>
      <c r="EB37" s="322"/>
      <c r="EC37" s="322"/>
      <c r="ED37" s="322"/>
      <c r="EE37" s="322"/>
      <c r="EF37" s="322"/>
      <c r="EG37" s="322"/>
      <c r="EH37" s="322"/>
      <c r="EI37" s="322"/>
      <c r="EJ37" s="322"/>
      <c r="EK37" s="322"/>
      <c r="EL37" s="322"/>
      <c r="EM37" s="322"/>
      <c r="EN37" s="322"/>
      <c r="EO37" s="322"/>
      <c r="EP37" s="322"/>
      <c r="EQ37" s="322"/>
      <c r="ER37" s="322"/>
      <c r="ES37" s="322"/>
      <c r="ET37" s="322"/>
      <c r="EU37" s="322"/>
      <c r="EV37" s="322"/>
      <c r="EW37" s="322"/>
      <c r="EX37" s="322"/>
      <c r="EY37" s="322"/>
      <c r="EZ37" s="322"/>
      <c r="FA37" s="322"/>
      <c r="FB37" s="322"/>
      <c r="FC37" s="322"/>
      <c r="FD37" s="322"/>
      <c r="FE37" s="322"/>
      <c r="FF37" s="322"/>
      <c r="FG37" s="322"/>
      <c r="FH37" s="322"/>
      <c r="FI37" s="322"/>
      <c r="FJ37" s="322"/>
      <c r="FK37" s="322"/>
      <c r="FL37" s="322"/>
      <c r="FM37" s="322"/>
      <c r="FN37" s="322"/>
      <c r="FO37" s="322"/>
      <c r="FP37" s="322"/>
      <c r="FQ37" s="322"/>
      <c r="FR37" s="322"/>
      <c r="FS37" s="322"/>
      <c r="FT37" s="322"/>
      <c r="FU37" s="322"/>
      <c r="FV37" s="322"/>
      <c r="FW37" s="322"/>
      <c r="FX37" s="322"/>
      <c r="FY37" s="322"/>
      <c r="FZ37" s="322"/>
      <c r="GA37" s="322"/>
      <c r="GB37" s="322"/>
      <c r="GC37" s="322"/>
      <c r="GD37" s="322"/>
      <c r="GE37" s="322"/>
      <c r="GF37" s="322"/>
      <c r="GG37" s="322"/>
      <c r="GH37" s="322"/>
      <c r="GI37" s="322"/>
      <c r="GJ37" s="322"/>
      <c r="GK37" s="322"/>
      <c r="GL37" s="322"/>
      <c r="GM37" s="322"/>
      <c r="GN37" s="322"/>
      <c r="GO37" s="322"/>
      <c r="GP37" s="322"/>
      <c r="GQ37" s="322"/>
      <c r="GR37" s="322"/>
      <c r="GS37" s="322"/>
      <c r="GT37" s="322"/>
      <c r="GU37" s="322"/>
      <c r="GV37" s="322"/>
      <c r="GW37" s="322"/>
      <c r="GX37" s="322"/>
      <c r="GY37" s="322"/>
      <c r="GZ37" s="322"/>
      <c r="HA37" s="322"/>
      <c r="HB37" s="322"/>
      <c r="HC37" s="322"/>
      <c r="HD37" s="322"/>
      <c r="HE37" s="322"/>
      <c r="HF37" s="322"/>
      <c r="HG37" s="322"/>
      <c r="HH37" s="322"/>
      <c r="HI37" s="322"/>
      <c r="HJ37" s="322"/>
      <c r="HK37" s="322"/>
      <c r="HL37" s="322"/>
      <c r="HM37" s="322"/>
      <c r="HN37" s="322"/>
      <c r="HO37" s="322"/>
      <c r="HP37" s="322"/>
      <c r="HQ37" s="322"/>
      <c r="HR37" s="322"/>
      <c r="HS37" s="322"/>
      <c r="HT37" s="322"/>
      <c r="HU37" s="322"/>
      <c r="HV37" s="322"/>
      <c r="HW37" s="322"/>
      <c r="HX37" s="322"/>
      <c r="HY37" s="322"/>
      <c r="HZ37" s="322"/>
      <c r="IA37" s="322"/>
      <c r="IB37" s="322"/>
      <c r="IC37" s="322"/>
    </row>
    <row r="38" spans="1:237" ht="16.5" thickBot="1" x14ac:dyDescent="0.3">
      <c r="A38" s="365"/>
      <c r="B38" s="360"/>
      <c r="C38" s="364" t="s">
        <v>526</v>
      </c>
      <c r="D38" s="345" t="s">
        <v>322</v>
      </c>
      <c r="E38" s="609">
        <v>0</v>
      </c>
      <c r="H38" s="314"/>
      <c r="I38" s="314"/>
      <c r="J38" s="314"/>
      <c r="K38" s="314"/>
      <c r="L38" s="314"/>
      <c r="M38" s="314"/>
      <c r="N38" s="314"/>
      <c r="O38" s="314"/>
      <c r="P38" s="314"/>
      <c r="BV38" s="322"/>
      <c r="BW38" s="322"/>
      <c r="BX38" s="322"/>
      <c r="BY38" s="322"/>
      <c r="BZ38" s="322"/>
      <c r="CA38" s="322"/>
      <c r="CB38" s="322"/>
      <c r="CC38" s="322"/>
      <c r="CD38" s="322"/>
      <c r="CE38" s="322"/>
      <c r="CF38" s="322"/>
      <c r="CG38" s="322"/>
      <c r="CH38" s="322"/>
      <c r="CI38" s="322"/>
      <c r="CJ38" s="322"/>
      <c r="CK38" s="322"/>
      <c r="CL38" s="322"/>
      <c r="CM38" s="322"/>
      <c r="CN38" s="322"/>
      <c r="CO38" s="322"/>
      <c r="CP38" s="322"/>
      <c r="CQ38" s="322"/>
      <c r="CR38" s="322"/>
      <c r="CS38" s="322"/>
      <c r="CT38" s="322"/>
      <c r="CU38" s="322"/>
      <c r="CV38" s="322"/>
      <c r="CW38" s="322"/>
      <c r="CX38" s="322"/>
      <c r="CY38" s="322"/>
      <c r="CZ38" s="322"/>
      <c r="DA38" s="322"/>
      <c r="DB38" s="322"/>
      <c r="DC38" s="322"/>
      <c r="DD38" s="322"/>
      <c r="DE38" s="322"/>
      <c r="DF38" s="322"/>
      <c r="DG38" s="322"/>
      <c r="DH38" s="322"/>
      <c r="DI38" s="322"/>
      <c r="DJ38" s="322"/>
      <c r="DK38" s="322"/>
      <c r="DL38" s="322"/>
      <c r="DM38" s="322"/>
      <c r="DN38" s="322"/>
      <c r="DO38" s="322"/>
      <c r="DP38" s="322"/>
      <c r="DQ38" s="322"/>
      <c r="DR38" s="322"/>
      <c r="DS38" s="322"/>
      <c r="DT38" s="322"/>
      <c r="DU38" s="322"/>
      <c r="DV38" s="322"/>
      <c r="DW38" s="322"/>
      <c r="DX38" s="322"/>
      <c r="DY38" s="322"/>
      <c r="DZ38" s="322"/>
      <c r="EA38" s="322"/>
      <c r="EB38" s="322"/>
      <c r="EC38" s="322"/>
      <c r="ED38" s="322"/>
      <c r="EE38" s="322"/>
      <c r="EF38" s="322"/>
      <c r="EG38" s="322"/>
      <c r="EH38" s="322"/>
      <c r="EI38" s="322"/>
      <c r="EJ38" s="322"/>
      <c r="EK38" s="322"/>
      <c r="EL38" s="322"/>
      <c r="EM38" s="322"/>
      <c r="EN38" s="322"/>
      <c r="EO38" s="322"/>
      <c r="EP38" s="322"/>
      <c r="EQ38" s="322"/>
      <c r="ER38" s="322"/>
      <c r="ES38" s="322"/>
      <c r="ET38" s="322"/>
      <c r="EU38" s="322"/>
      <c r="EV38" s="322"/>
      <c r="EW38" s="322"/>
      <c r="EX38" s="322"/>
      <c r="EY38" s="322"/>
      <c r="EZ38" s="322"/>
      <c r="FA38" s="322"/>
      <c r="FB38" s="322"/>
      <c r="FC38" s="322"/>
      <c r="FD38" s="322"/>
      <c r="FE38" s="322"/>
      <c r="FF38" s="322"/>
      <c r="FG38" s="322"/>
      <c r="FH38" s="322"/>
      <c r="FI38" s="322"/>
      <c r="FJ38" s="322"/>
      <c r="FK38" s="322"/>
      <c r="FL38" s="322"/>
      <c r="FM38" s="322"/>
      <c r="FN38" s="322"/>
      <c r="FO38" s="322"/>
      <c r="FP38" s="322"/>
      <c r="FQ38" s="322"/>
      <c r="FR38" s="322"/>
      <c r="FS38" s="322"/>
      <c r="FT38" s="322"/>
      <c r="FU38" s="322"/>
      <c r="FV38" s="322"/>
      <c r="FW38" s="322"/>
      <c r="FX38" s="322"/>
      <c r="FY38" s="322"/>
      <c r="FZ38" s="322"/>
      <c r="GA38" s="322"/>
      <c r="GB38" s="322"/>
      <c r="GC38" s="322"/>
      <c r="GD38" s="322"/>
      <c r="GE38" s="322"/>
      <c r="GF38" s="322"/>
      <c r="GG38" s="322"/>
      <c r="GH38" s="322"/>
      <c r="GI38" s="322"/>
      <c r="GJ38" s="322"/>
      <c r="GK38" s="322"/>
      <c r="GL38" s="322"/>
      <c r="GM38" s="322"/>
      <c r="GN38" s="322"/>
      <c r="GO38" s="322"/>
      <c r="GP38" s="322"/>
      <c r="GQ38" s="322"/>
      <c r="GR38" s="322"/>
      <c r="GS38" s="322"/>
      <c r="GT38" s="322"/>
      <c r="GU38" s="322"/>
      <c r="GV38" s="322"/>
      <c r="GW38" s="322"/>
      <c r="GX38" s="322"/>
      <c r="GY38" s="322"/>
      <c r="GZ38" s="322"/>
      <c r="HA38" s="322"/>
      <c r="HB38" s="322"/>
      <c r="HC38" s="322"/>
      <c r="HD38" s="322"/>
      <c r="HE38" s="322"/>
      <c r="HF38" s="322"/>
      <c r="HG38" s="322"/>
      <c r="HH38" s="322"/>
      <c r="HI38" s="322"/>
      <c r="HJ38" s="322"/>
      <c r="HK38" s="322"/>
      <c r="HL38" s="322"/>
      <c r="HM38" s="322"/>
      <c r="HN38" s="322"/>
      <c r="HO38" s="322"/>
      <c r="HP38" s="322"/>
      <c r="HQ38" s="322"/>
      <c r="HR38" s="322"/>
      <c r="HS38" s="322"/>
      <c r="HT38" s="322"/>
      <c r="HU38" s="322"/>
      <c r="HV38" s="322"/>
      <c r="HW38" s="322"/>
      <c r="HX38" s="322"/>
      <c r="HY38" s="322"/>
      <c r="HZ38" s="322"/>
      <c r="IA38" s="322"/>
      <c r="IB38" s="322"/>
      <c r="IC38" s="322"/>
    </row>
    <row r="39" spans="1:237" ht="16.5" thickBot="1" x14ac:dyDescent="0.3">
      <c r="A39" s="365"/>
      <c r="B39" s="361"/>
      <c r="C39" s="364" t="s">
        <v>527</v>
      </c>
      <c r="D39" s="345" t="s">
        <v>322</v>
      </c>
      <c r="E39" s="609">
        <v>0</v>
      </c>
      <c r="H39" s="314"/>
      <c r="I39" s="314"/>
      <c r="J39" s="314"/>
      <c r="K39" s="314"/>
      <c r="L39" s="314"/>
      <c r="M39" s="314"/>
      <c r="N39" s="314"/>
      <c r="O39" s="314"/>
      <c r="P39" s="314"/>
      <c r="BV39" s="322"/>
      <c r="BW39" s="322"/>
      <c r="BX39" s="322"/>
      <c r="BY39" s="322"/>
      <c r="BZ39" s="322"/>
      <c r="CA39" s="322"/>
      <c r="CB39" s="322"/>
      <c r="CC39" s="322"/>
      <c r="CD39" s="322"/>
      <c r="CE39" s="322"/>
      <c r="CF39" s="322"/>
      <c r="CG39" s="322"/>
      <c r="CH39" s="322"/>
      <c r="CI39" s="322"/>
      <c r="CJ39" s="322"/>
      <c r="CK39" s="322"/>
      <c r="CL39" s="322"/>
      <c r="CM39" s="322"/>
      <c r="CN39" s="322"/>
      <c r="CO39" s="322"/>
      <c r="CP39" s="322"/>
      <c r="CQ39" s="322"/>
      <c r="CR39" s="322"/>
      <c r="CS39" s="322"/>
      <c r="CT39" s="322"/>
      <c r="CU39" s="322"/>
      <c r="CV39" s="322"/>
      <c r="CW39" s="322"/>
      <c r="CX39" s="322"/>
      <c r="CY39" s="322"/>
      <c r="CZ39" s="322"/>
      <c r="DA39" s="322"/>
      <c r="DB39" s="322"/>
      <c r="DC39" s="322"/>
      <c r="DD39" s="322"/>
      <c r="DE39" s="322"/>
      <c r="DF39" s="322"/>
      <c r="DG39" s="322"/>
      <c r="DH39" s="322"/>
      <c r="DI39" s="322"/>
      <c r="DJ39" s="322"/>
      <c r="DK39" s="322"/>
      <c r="DL39" s="322"/>
      <c r="DM39" s="322"/>
      <c r="DN39" s="322"/>
      <c r="DO39" s="322"/>
      <c r="DP39" s="322"/>
      <c r="DQ39" s="322"/>
      <c r="DR39" s="322"/>
      <c r="DS39" s="322"/>
      <c r="DT39" s="322"/>
      <c r="DU39" s="322"/>
      <c r="DV39" s="322"/>
      <c r="DW39" s="322"/>
      <c r="DX39" s="322"/>
      <c r="DY39" s="322"/>
      <c r="DZ39" s="322"/>
      <c r="EA39" s="322"/>
      <c r="EB39" s="322"/>
      <c r="EC39" s="322"/>
      <c r="ED39" s="322"/>
      <c r="EE39" s="322"/>
      <c r="EF39" s="322"/>
      <c r="EG39" s="322"/>
      <c r="EH39" s="322"/>
      <c r="EI39" s="322"/>
      <c r="EJ39" s="322"/>
      <c r="EK39" s="322"/>
      <c r="EL39" s="322"/>
      <c r="EM39" s="322"/>
      <c r="EN39" s="322"/>
      <c r="EO39" s="322"/>
      <c r="EP39" s="322"/>
      <c r="EQ39" s="322"/>
      <c r="ER39" s="322"/>
      <c r="ES39" s="322"/>
      <c r="ET39" s="322"/>
      <c r="EU39" s="322"/>
      <c r="EV39" s="322"/>
      <c r="EW39" s="322"/>
      <c r="EX39" s="322"/>
      <c r="EY39" s="322"/>
      <c r="EZ39" s="322"/>
      <c r="FA39" s="322"/>
      <c r="FB39" s="322"/>
      <c r="FC39" s="322"/>
      <c r="FD39" s="322"/>
      <c r="FE39" s="322"/>
      <c r="FF39" s="322"/>
      <c r="FG39" s="322"/>
      <c r="FH39" s="322"/>
      <c r="FI39" s="322"/>
      <c r="FJ39" s="322"/>
      <c r="FK39" s="322"/>
      <c r="FL39" s="322"/>
      <c r="FM39" s="322"/>
      <c r="FN39" s="322"/>
      <c r="FO39" s="322"/>
      <c r="FP39" s="322"/>
      <c r="FQ39" s="322"/>
      <c r="FR39" s="322"/>
      <c r="FS39" s="322"/>
      <c r="FT39" s="322"/>
      <c r="FU39" s="322"/>
      <c r="FV39" s="322"/>
      <c r="FW39" s="322"/>
      <c r="FX39" s="322"/>
      <c r="FY39" s="322"/>
      <c r="FZ39" s="322"/>
      <c r="GA39" s="322"/>
      <c r="GB39" s="322"/>
      <c r="GC39" s="322"/>
      <c r="GD39" s="322"/>
      <c r="GE39" s="322"/>
      <c r="GF39" s="322"/>
      <c r="GG39" s="322"/>
      <c r="GH39" s="322"/>
      <c r="GI39" s="322"/>
      <c r="GJ39" s="322"/>
      <c r="GK39" s="322"/>
      <c r="GL39" s="322"/>
      <c r="GM39" s="322"/>
      <c r="GN39" s="322"/>
      <c r="GO39" s="322"/>
      <c r="GP39" s="322"/>
      <c r="GQ39" s="322"/>
      <c r="GR39" s="322"/>
      <c r="GS39" s="322"/>
      <c r="GT39" s="322"/>
      <c r="GU39" s="322"/>
      <c r="GV39" s="322"/>
      <c r="GW39" s="322"/>
      <c r="GX39" s="322"/>
      <c r="GY39" s="322"/>
      <c r="GZ39" s="322"/>
      <c r="HA39" s="322"/>
      <c r="HB39" s="322"/>
      <c r="HC39" s="322"/>
      <c r="HD39" s="322"/>
      <c r="HE39" s="322"/>
      <c r="HF39" s="322"/>
      <c r="HG39" s="322"/>
      <c r="HH39" s="322"/>
      <c r="HI39" s="322"/>
      <c r="HJ39" s="322"/>
      <c r="HK39" s="322"/>
      <c r="HL39" s="322"/>
      <c r="HM39" s="322"/>
      <c r="HN39" s="322"/>
      <c r="HO39" s="322"/>
      <c r="HP39" s="322"/>
      <c r="HQ39" s="322"/>
      <c r="HR39" s="322"/>
      <c r="HS39" s="322"/>
      <c r="HT39" s="322"/>
      <c r="HU39" s="322"/>
      <c r="HV39" s="322"/>
      <c r="HW39" s="322"/>
      <c r="HX39" s="322"/>
      <c r="HY39" s="322"/>
      <c r="HZ39" s="322"/>
      <c r="IA39" s="322"/>
      <c r="IB39" s="322"/>
      <c r="IC39" s="322"/>
    </row>
    <row r="40" spans="1:237" ht="16.5" thickBot="1" x14ac:dyDescent="0.3">
      <c r="A40" s="365"/>
      <c r="B40" s="360"/>
      <c r="C40" s="364" t="s">
        <v>508</v>
      </c>
      <c r="D40" s="345" t="s">
        <v>322</v>
      </c>
      <c r="E40" s="609">
        <v>0</v>
      </c>
      <c r="H40" s="314"/>
      <c r="I40" s="314"/>
      <c r="J40" s="314"/>
      <c r="K40" s="314"/>
      <c r="L40" s="314"/>
      <c r="M40" s="314"/>
      <c r="N40" s="314"/>
      <c r="O40" s="314"/>
      <c r="P40" s="314"/>
      <c r="BV40" s="322"/>
      <c r="BW40" s="322"/>
      <c r="BX40" s="322"/>
      <c r="BY40" s="322"/>
      <c r="BZ40" s="322"/>
      <c r="CA40" s="322"/>
      <c r="CB40" s="322"/>
      <c r="CC40" s="322"/>
      <c r="CD40" s="322"/>
      <c r="CE40" s="322"/>
      <c r="CF40" s="322"/>
      <c r="CG40" s="322"/>
      <c r="CH40" s="322"/>
      <c r="CI40" s="322"/>
      <c r="CJ40" s="322"/>
      <c r="CK40" s="322"/>
      <c r="CL40" s="322"/>
      <c r="CM40" s="322"/>
      <c r="CN40" s="322"/>
      <c r="CO40" s="322"/>
      <c r="CP40" s="322"/>
      <c r="CQ40" s="322"/>
      <c r="CR40" s="322"/>
      <c r="CS40" s="322"/>
      <c r="CT40" s="322"/>
      <c r="CU40" s="322"/>
      <c r="CV40" s="322"/>
      <c r="CW40" s="322"/>
      <c r="CX40" s="322"/>
      <c r="CY40" s="322"/>
      <c r="CZ40" s="322"/>
      <c r="DA40" s="322"/>
      <c r="DB40" s="322"/>
      <c r="DC40" s="322"/>
      <c r="DD40" s="322"/>
      <c r="DE40" s="322"/>
      <c r="DF40" s="322"/>
      <c r="DG40" s="322"/>
      <c r="DH40" s="322"/>
      <c r="DI40" s="322"/>
      <c r="DJ40" s="322"/>
      <c r="DK40" s="322"/>
      <c r="DL40" s="322"/>
      <c r="DM40" s="322"/>
      <c r="DN40" s="322"/>
      <c r="DO40" s="322"/>
      <c r="DP40" s="322"/>
      <c r="DQ40" s="322"/>
      <c r="DR40" s="322"/>
      <c r="DS40" s="322"/>
      <c r="DT40" s="322"/>
      <c r="DU40" s="322"/>
      <c r="DV40" s="322"/>
      <c r="DW40" s="322"/>
      <c r="DX40" s="322"/>
      <c r="DY40" s="322"/>
      <c r="DZ40" s="322"/>
      <c r="EA40" s="322"/>
      <c r="EB40" s="322"/>
      <c r="EC40" s="322"/>
      <c r="ED40" s="322"/>
      <c r="EE40" s="322"/>
      <c r="EF40" s="322"/>
      <c r="EG40" s="322"/>
      <c r="EH40" s="322"/>
      <c r="EI40" s="322"/>
      <c r="EJ40" s="322"/>
      <c r="EK40" s="322"/>
      <c r="EL40" s="322"/>
      <c r="EM40" s="322"/>
      <c r="EN40" s="322"/>
      <c r="EO40" s="322"/>
      <c r="EP40" s="322"/>
      <c r="EQ40" s="322"/>
      <c r="ER40" s="322"/>
      <c r="ES40" s="322"/>
      <c r="ET40" s="322"/>
      <c r="EU40" s="322"/>
      <c r="EV40" s="322"/>
      <c r="EW40" s="322"/>
      <c r="EX40" s="322"/>
      <c r="EY40" s="322"/>
      <c r="EZ40" s="322"/>
      <c r="FA40" s="322"/>
      <c r="FB40" s="322"/>
      <c r="FC40" s="322"/>
      <c r="FD40" s="322"/>
      <c r="FE40" s="322"/>
      <c r="FF40" s="322"/>
      <c r="FG40" s="322"/>
      <c r="FH40" s="322"/>
      <c r="FI40" s="322"/>
      <c r="FJ40" s="322"/>
      <c r="FK40" s="322"/>
      <c r="FL40" s="322"/>
      <c r="FM40" s="322"/>
      <c r="FN40" s="322"/>
      <c r="FO40" s="322"/>
      <c r="FP40" s="322"/>
      <c r="FQ40" s="322"/>
      <c r="FR40" s="322"/>
      <c r="FS40" s="322"/>
      <c r="FT40" s="322"/>
      <c r="FU40" s="322"/>
      <c r="FV40" s="322"/>
      <c r="FW40" s="322"/>
      <c r="FX40" s="322"/>
      <c r="FY40" s="322"/>
      <c r="FZ40" s="322"/>
      <c r="GA40" s="322"/>
      <c r="GB40" s="322"/>
      <c r="GC40" s="322"/>
      <c r="GD40" s="322"/>
      <c r="GE40" s="322"/>
      <c r="GF40" s="322"/>
      <c r="GG40" s="322"/>
      <c r="GH40" s="322"/>
      <c r="GI40" s="322"/>
      <c r="GJ40" s="322"/>
      <c r="GK40" s="322"/>
      <c r="GL40" s="322"/>
      <c r="GM40" s="322"/>
      <c r="GN40" s="322"/>
      <c r="GO40" s="322"/>
      <c r="GP40" s="322"/>
      <c r="GQ40" s="322"/>
      <c r="GR40" s="322"/>
      <c r="GS40" s="322"/>
      <c r="GT40" s="322"/>
      <c r="GU40" s="322"/>
      <c r="GV40" s="322"/>
      <c r="GW40" s="322"/>
      <c r="GX40" s="322"/>
      <c r="GY40" s="322"/>
      <c r="GZ40" s="322"/>
      <c r="HA40" s="322"/>
      <c r="HB40" s="322"/>
      <c r="HC40" s="322"/>
      <c r="HD40" s="322"/>
      <c r="HE40" s="322"/>
      <c r="HF40" s="322"/>
      <c r="HG40" s="322"/>
      <c r="HH40" s="322"/>
      <c r="HI40" s="322"/>
      <c r="HJ40" s="322"/>
      <c r="HK40" s="322"/>
      <c r="HL40" s="322"/>
      <c r="HM40" s="322"/>
      <c r="HN40" s="322"/>
      <c r="HO40" s="322"/>
      <c r="HP40" s="322"/>
      <c r="HQ40" s="322"/>
      <c r="HR40" s="322"/>
      <c r="HS40" s="322"/>
      <c r="HT40" s="322"/>
      <c r="HU40" s="322"/>
      <c r="HV40" s="322"/>
      <c r="HW40" s="322"/>
      <c r="HX40" s="322"/>
      <c r="HY40" s="322"/>
      <c r="HZ40" s="322"/>
      <c r="IA40" s="322"/>
      <c r="IB40" s="322"/>
      <c r="IC40" s="322"/>
    </row>
    <row r="41" spans="1:237" ht="16.5" thickBot="1" x14ac:dyDescent="0.3">
      <c r="A41" s="335"/>
      <c r="B41" s="346"/>
      <c r="C41" s="364" t="s">
        <v>509</v>
      </c>
      <c r="D41" s="345" t="s">
        <v>322</v>
      </c>
      <c r="E41" s="609">
        <v>0</v>
      </c>
      <c r="H41" s="314"/>
      <c r="I41" s="314"/>
      <c r="J41" s="314"/>
      <c r="K41" s="314"/>
      <c r="L41" s="314"/>
      <c r="M41" s="314"/>
      <c r="N41" s="314"/>
      <c r="O41" s="314"/>
      <c r="P41" s="314"/>
      <c r="BV41" s="322"/>
      <c r="BW41" s="322"/>
      <c r="BX41" s="322"/>
      <c r="BY41" s="322"/>
      <c r="BZ41" s="322"/>
      <c r="CA41" s="322"/>
      <c r="CB41" s="322"/>
      <c r="CC41" s="322"/>
      <c r="CD41" s="322"/>
      <c r="CE41" s="322"/>
      <c r="CF41" s="322"/>
      <c r="CG41" s="322"/>
      <c r="CH41" s="322"/>
      <c r="CI41" s="322"/>
      <c r="CJ41" s="322"/>
      <c r="CK41" s="322"/>
      <c r="CL41" s="322"/>
      <c r="CM41" s="322"/>
      <c r="CN41" s="322"/>
      <c r="CO41" s="322"/>
      <c r="CP41" s="322"/>
      <c r="CQ41" s="322"/>
      <c r="CR41" s="322"/>
      <c r="CS41" s="322"/>
      <c r="CT41" s="322"/>
      <c r="CU41" s="322"/>
      <c r="CV41" s="322"/>
      <c r="CW41" s="322"/>
      <c r="CX41" s="322"/>
      <c r="CY41" s="322"/>
      <c r="CZ41" s="322"/>
      <c r="DA41" s="322"/>
      <c r="DB41" s="322"/>
      <c r="DC41" s="322"/>
      <c r="DD41" s="322"/>
      <c r="DE41" s="322"/>
      <c r="DF41" s="322"/>
      <c r="DG41" s="322"/>
      <c r="DH41" s="322"/>
      <c r="DI41" s="322"/>
      <c r="DJ41" s="322"/>
      <c r="DK41" s="322"/>
      <c r="DL41" s="322"/>
      <c r="DM41" s="322"/>
      <c r="DN41" s="322"/>
      <c r="DO41" s="322"/>
      <c r="DP41" s="322"/>
      <c r="DQ41" s="322"/>
      <c r="DR41" s="322"/>
      <c r="DS41" s="322"/>
      <c r="DT41" s="322"/>
      <c r="DU41" s="322"/>
      <c r="DV41" s="322"/>
      <c r="DW41" s="322"/>
      <c r="DX41" s="322"/>
      <c r="DY41" s="322"/>
      <c r="DZ41" s="322"/>
      <c r="EA41" s="322"/>
      <c r="EB41" s="322"/>
      <c r="EC41" s="322"/>
      <c r="ED41" s="322"/>
      <c r="EE41" s="322"/>
      <c r="EF41" s="322"/>
      <c r="EG41" s="322"/>
      <c r="EH41" s="322"/>
      <c r="EI41" s="322"/>
      <c r="EJ41" s="322"/>
      <c r="EK41" s="322"/>
      <c r="EL41" s="322"/>
      <c r="EM41" s="322"/>
      <c r="EN41" s="322"/>
      <c r="EO41" s="322"/>
      <c r="EP41" s="322"/>
      <c r="EQ41" s="322"/>
      <c r="ER41" s="322"/>
      <c r="ES41" s="322"/>
      <c r="ET41" s="322"/>
      <c r="EU41" s="322"/>
      <c r="EV41" s="322"/>
      <c r="EW41" s="322"/>
      <c r="EX41" s="322"/>
      <c r="EY41" s="322"/>
      <c r="EZ41" s="322"/>
      <c r="FA41" s="322"/>
      <c r="FB41" s="322"/>
      <c r="FC41" s="322"/>
      <c r="FD41" s="322"/>
      <c r="FE41" s="322"/>
      <c r="FF41" s="322"/>
      <c r="FG41" s="322"/>
      <c r="FH41" s="322"/>
      <c r="FI41" s="322"/>
      <c r="FJ41" s="322"/>
      <c r="FK41" s="322"/>
      <c r="FL41" s="322"/>
      <c r="FM41" s="322"/>
      <c r="FN41" s="322"/>
      <c r="FO41" s="322"/>
      <c r="FP41" s="322"/>
      <c r="FQ41" s="322"/>
      <c r="FR41" s="322"/>
      <c r="FS41" s="322"/>
      <c r="FT41" s="322"/>
      <c r="FU41" s="322"/>
      <c r="FV41" s="322"/>
      <c r="FW41" s="322"/>
      <c r="FX41" s="322"/>
      <c r="FY41" s="322"/>
      <c r="FZ41" s="322"/>
      <c r="GA41" s="322"/>
      <c r="GB41" s="322"/>
      <c r="GC41" s="322"/>
      <c r="GD41" s="322"/>
      <c r="GE41" s="322"/>
      <c r="GF41" s="322"/>
      <c r="GG41" s="322"/>
      <c r="GH41" s="322"/>
      <c r="GI41" s="322"/>
      <c r="GJ41" s="322"/>
      <c r="GK41" s="322"/>
      <c r="GL41" s="322"/>
      <c r="GM41" s="322"/>
      <c r="GN41" s="322"/>
      <c r="GO41" s="322"/>
      <c r="GP41" s="322"/>
      <c r="GQ41" s="322"/>
      <c r="GR41" s="322"/>
      <c r="GS41" s="322"/>
      <c r="GT41" s="322"/>
      <c r="GU41" s="322"/>
      <c r="GV41" s="322"/>
      <c r="GW41" s="322"/>
      <c r="GX41" s="322"/>
      <c r="GY41" s="322"/>
      <c r="GZ41" s="322"/>
      <c r="HA41" s="322"/>
      <c r="HB41" s="322"/>
      <c r="HC41" s="322"/>
      <c r="HD41" s="322"/>
      <c r="HE41" s="322"/>
      <c r="HF41" s="322"/>
      <c r="HG41" s="322"/>
      <c r="HH41" s="322"/>
      <c r="HI41" s="322"/>
      <c r="HJ41" s="322"/>
      <c r="HK41" s="322"/>
      <c r="HL41" s="322"/>
      <c r="HM41" s="322"/>
      <c r="HN41" s="322"/>
      <c r="HO41" s="322"/>
      <c r="HP41" s="322"/>
      <c r="HQ41" s="322"/>
      <c r="HR41" s="322"/>
      <c r="HS41" s="322"/>
      <c r="HT41" s="322"/>
      <c r="HU41" s="322"/>
      <c r="HV41" s="322"/>
      <c r="HW41" s="322"/>
      <c r="HX41" s="322"/>
      <c r="HY41" s="322"/>
      <c r="HZ41" s="322"/>
      <c r="IA41" s="322"/>
      <c r="IB41" s="322"/>
      <c r="IC41" s="322"/>
    </row>
    <row r="42" spans="1:237" ht="16.5" thickBot="1" x14ac:dyDescent="0.3">
      <c r="A42" s="335"/>
      <c r="B42" s="346"/>
      <c r="C42" s="364" t="s">
        <v>510</v>
      </c>
      <c r="D42" s="345" t="s">
        <v>322</v>
      </c>
      <c r="E42" s="609">
        <v>0</v>
      </c>
      <c r="H42" s="314"/>
      <c r="I42" s="314"/>
      <c r="J42" s="314"/>
      <c r="K42" s="314"/>
      <c r="L42" s="314"/>
      <c r="M42" s="314"/>
      <c r="N42" s="314"/>
      <c r="O42" s="314"/>
      <c r="P42" s="314"/>
      <c r="BV42" s="322"/>
      <c r="BW42" s="322"/>
      <c r="BX42" s="322"/>
      <c r="BY42" s="322"/>
      <c r="BZ42" s="322"/>
      <c r="CA42" s="322"/>
      <c r="CB42" s="322"/>
      <c r="CC42" s="322"/>
      <c r="CD42" s="322"/>
      <c r="CE42" s="322"/>
      <c r="CF42" s="322"/>
      <c r="CG42" s="322"/>
      <c r="CH42" s="322"/>
      <c r="CI42" s="322"/>
      <c r="CJ42" s="322"/>
      <c r="CK42" s="322"/>
      <c r="CL42" s="322"/>
      <c r="CM42" s="322"/>
      <c r="CN42" s="322"/>
      <c r="CO42" s="322"/>
      <c r="CP42" s="322"/>
      <c r="CQ42" s="322"/>
      <c r="CR42" s="322"/>
      <c r="CS42" s="322"/>
      <c r="CT42" s="322"/>
      <c r="CU42" s="322"/>
      <c r="CV42" s="322"/>
      <c r="CW42" s="322"/>
      <c r="CX42" s="322"/>
      <c r="CY42" s="322"/>
      <c r="CZ42" s="322"/>
      <c r="DA42" s="322"/>
      <c r="DB42" s="322"/>
      <c r="DC42" s="322"/>
      <c r="DD42" s="322"/>
      <c r="DE42" s="322"/>
      <c r="DF42" s="322"/>
      <c r="DG42" s="322"/>
      <c r="DH42" s="322"/>
      <c r="DI42" s="322"/>
      <c r="DJ42" s="322"/>
      <c r="DK42" s="322"/>
      <c r="DL42" s="322"/>
      <c r="DM42" s="322"/>
      <c r="DN42" s="322"/>
      <c r="DO42" s="322"/>
      <c r="DP42" s="322"/>
      <c r="DQ42" s="322"/>
      <c r="DR42" s="322"/>
      <c r="DS42" s="322"/>
      <c r="DT42" s="322"/>
      <c r="DU42" s="322"/>
      <c r="DV42" s="322"/>
      <c r="DW42" s="322"/>
      <c r="DX42" s="322"/>
      <c r="DY42" s="322"/>
      <c r="DZ42" s="322"/>
      <c r="EA42" s="322"/>
      <c r="EB42" s="322"/>
      <c r="EC42" s="322"/>
      <c r="ED42" s="322"/>
      <c r="EE42" s="322"/>
      <c r="EF42" s="322"/>
      <c r="EG42" s="322"/>
      <c r="EH42" s="322"/>
      <c r="EI42" s="322"/>
      <c r="EJ42" s="322"/>
      <c r="EK42" s="322"/>
      <c r="EL42" s="322"/>
      <c r="EM42" s="322"/>
      <c r="EN42" s="322"/>
      <c r="EO42" s="322"/>
      <c r="EP42" s="322"/>
      <c r="EQ42" s="322"/>
      <c r="ER42" s="322"/>
      <c r="ES42" s="322"/>
      <c r="ET42" s="322"/>
      <c r="EU42" s="322"/>
      <c r="EV42" s="322"/>
      <c r="EW42" s="322"/>
      <c r="EX42" s="322"/>
      <c r="EY42" s="322"/>
      <c r="EZ42" s="322"/>
      <c r="FA42" s="322"/>
      <c r="FB42" s="322"/>
      <c r="FC42" s="322"/>
      <c r="FD42" s="322"/>
      <c r="FE42" s="322"/>
      <c r="FF42" s="322"/>
      <c r="FG42" s="322"/>
      <c r="FH42" s="322"/>
      <c r="FI42" s="322"/>
      <c r="FJ42" s="322"/>
      <c r="FK42" s="322"/>
      <c r="FL42" s="322"/>
      <c r="FM42" s="322"/>
      <c r="FN42" s="322"/>
      <c r="FO42" s="322"/>
      <c r="FP42" s="322"/>
      <c r="FQ42" s="322"/>
      <c r="FR42" s="322"/>
      <c r="FS42" s="322"/>
      <c r="FT42" s="322"/>
      <c r="FU42" s="322"/>
      <c r="FV42" s="322"/>
      <c r="FW42" s="322"/>
      <c r="FX42" s="322"/>
      <c r="FY42" s="322"/>
      <c r="FZ42" s="322"/>
      <c r="GA42" s="322"/>
      <c r="GB42" s="322"/>
      <c r="GC42" s="322"/>
      <c r="GD42" s="322"/>
      <c r="GE42" s="322"/>
      <c r="GF42" s="322"/>
      <c r="GG42" s="322"/>
      <c r="GH42" s="322"/>
      <c r="GI42" s="322"/>
      <c r="GJ42" s="322"/>
      <c r="GK42" s="322"/>
      <c r="GL42" s="322"/>
      <c r="GM42" s="322"/>
      <c r="GN42" s="322"/>
      <c r="GO42" s="322"/>
      <c r="GP42" s="322"/>
      <c r="GQ42" s="322"/>
      <c r="GR42" s="322"/>
      <c r="GS42" s="322"/>
      <c r="GT42" s="322"/>
      <c r="GU42" s="322"/>
      <c r="GV42" s="322"/>
      <c r="GW42" s="322"/>
      <c r="GX42" s="322"/>
      <c r="GY42" s="322"/>
      <c r="GZ42" s="322"/>
      <c r="HA42" s="322"/>
      <c r="HB42" s="322"/>
      <c r="HC42" s="322"/>
      <c r="HD42" s="322"/>
      <c r="HE42" s="322"/>
      <c r="HF42" s="322"/>
      <c r="HG42" s="322"/>
      <c r="HH42" s="322"/>
      <c r="HI42" s="322"/>
      <c r="HJ42" s="322"/>
      <c r="HK42" s="322"/>
      <c r="HL42" s="322"/>
      <c r="HM42" s="322"/>
      <c r="HN42" s="322"/>
      <c r="HO42" s="322"/>
      <c r="HP42" s="322"/>
      <c r="HQ42" s="322"/>
      <c r="HR42" s="322"/>
      <c r="HS42" s="322"/>
      <c r="HT42" s="322"/>
      <c r="HU42" s="322"/>
      <c r="HV42" s="322"/>
      <c r="HW42" s="322"/>
      <c r="HX42" s="322"/>
      <c r="HY42" s="322"/>
      <c r="HZ42" s="322"/>
      <c r="IA42" s="322"/>
      <c r="IB42" s="322"/>
      <c r="IC42" s="322"/>
    </row>
    <row r="43" spans="1:237" ht="16.5" thickBot="1" x14ac:dyDescent="0.3">
      <c r="A43" s="335"/>
      <c r="B43" s="346"/>
      <c r="C43" s="344" t="s">
        <v>307</v>
      </c>
      <c r="D43" s="345" t="s">
        <v>322</v>
      </c>
      <c r="E43" s="609">
        <v>0</v>
      </c>
      <c r="H43" s="314"/>
      <c r="I43" s="314"/>
      <c r="J43" s="314"/>
      <c r="K43" s="314"/>
      <c r="L43" s="314"/>
      <c r="M43" s="314"/>
      <c r="N43" s="314"/>
      <c r="O43" s="314"/>
      <c r="P43" s="314"/>
      <c r="BV43" s="322"/>
      <c r="BW43" s="322"/>
      <c r="BX43" s="322"/>
      <c r="BY43" s="322"/>
      <c r="BZ43" s="322"/>
      <c r="CA43" s="322"/>
      <c r="CB43" s="322"/>
      <c r="CC43" s="322"/>
      <c r="CD43" s="322"/>
      <c r="CE43" s="322"/>
      <c r="CF43" s="322"/>
      <c r="CG43" s="322"/>
      <c r="CH43" s="322"/>
      <c r="CI43" s="322"/>
      <c r="CJ43" s="322"/>
      <c r="CK43" s="322"/>
      <c r="CL43" s="322"/>
      <c r="CM43" s="322"/>
      <c r="CN43" s="322"/>
      <c r="CO43" s="322"/>
      <c r="CP43" s="322"/>
      <c r="CQ43" s="322"/>
      <c r="CR43" s="322"/>
      <c r="CS43" s="322"/>
      <c r="CT43" s="322"/>
      <c r="CU43" s="322"/>
      <c r="CV43" s="322"/>
      <c r="CW43" s="322"/>
      <c r="CX43" s="322"/>
      <c r="CY43" s="322"/>
      <c r="CZ43" s="322"/>
      <c r="DA43" s="322"/>
      <c r="DB43" s="322"/>
      <c r="DC43" s="322"/>
      <c r="DD43" s="322"/>
      <c r="DE43" s="322"/>
      <c r="DF43" s="322"/>
      <c r="DG43" s="322"/>
      <c r="DH43" s="322"/>
      <c r="DI43" s="322"/>
      <c r="DJ43" s="322"/>
      <c r="DK43" s="322"/>
      <c r="DL43" s="322"/>
      <c r="DM43" s="322"/>
      <c r="DN43" s="322"/>
      <c r="DO43" s="322"/>
      <c r="DP43" s="322"/>
      <c r="DQ43" s="322"/>
      <c r="DR43" s="322"/>
      <c r="DS43" s="322"/>
      <c r="DT43" s="322"/>
      <c r="DU43" s="322"/>
      <c r="DV43" s="322"/>
      <c r="DW43" s="322"/>
      <c r="DX43" s="322"/>
      <c r="DY43" s="322"/>
      <c r="DZ43" s="322"/>
      <c r="EA43" s="322"/>
      <c r="EB43" s="322"/>
      <c r="EC43" s="322"/>
      <c r="ED43" s="322"/>
      <c r="EE43" s="322"/>
      <c r="EF43" s="322"/>
      <c r="EG43" s="322"/>
      <c r="EH43" s="322"/>
      <c r="EI43" s="322"/>
      <c r="EJ43" s="322"/>
      <c r="EK43" s="322"/>
      <c r="EL43" s="322"/>
      <c r="EM43" s="322"/>
      <c r="EN43" s="322"/>
      <c r="EO43" s="322"/>
      <c r="EP43" s="322"/>
      <c r="EQ43" s="322"/>
      <c r="ER43" s="322"/>
      <c r="ES43" s="322"/>
      <c r="ET43" s="322"/>
      <c r="EU43" s="322"/>
      <c r="EV43" s="322"/>
      <c r="EW43" s="322"/>
      <c r="EX43" s="322"/>
      <c r="EY43" s="322"/>
      <c r="EZ43" s="322"/>
      <c r="FA43" s="322"/>
      <c r="FB43" s="322"/>
      <c r="FC43" s="322"/>
      <c r="FD43" s="322"/>
      <c r="FE43" s="322"/>
      <c r="FF43" s="322"/>
      <c r="FG43" s="322"/>
      <c r="FH43" s="322"/>
      <c r="FI43" s="322"/>
      <c r="FJ43" s="322"/>
      <c r="FK43" s="322"/>
      <c r="FL43" s="322"/>
      <c r="FM43" s="322"/>
      <c r="FN43" s="322"/>
      <c r="FO43" s="322"/>
      <c r="FP43" s="322"/>
      <c r="FQ43" s="322"/>
      <c r="FR43" s="322"/>
      <c r="FS43" s="322"/>
      <c r="FT43" s="322"/>
      <c r="FU43" s="322"/>
      <c r="FV43" s="322"/>
      <c r="FW43" s="322"/>
      <c r="FX43" s="322"/>
      <c r="FY43" s="322"/>
      <c r="FZ43" s="322"/>
      <c r="GA43" s="322"/>
      <c r="GB43" s="322"/>
      <c r="GC43" s="322"/>
      <c r="GD43" s="322"/>
      <c r="GE43" s="322"/>
      <c r="GF43" s="322"/>
      <c r="GG43" s="322"/>
      <c r="GH43" s="322"/>
      <c r="GI43" s="322"/>
      <c r="GJ43" s="322"/>
      <c r="GK43" s="322"/>
      <c r="GL43" s="322"/>
      <c r="GM43" s="322"/>
      <c r="GN43" s="322"/>
      <c r="GO43" s="322"/>
      <c r="GP43" s="322"/>
      <c r="GQ43" s="322"/>
      <c r="GR43" s="322"/>
      <c r="GS43" s="322"/>
      <c r="GT43" s="322"/>
      <c r="GU43" s="322"/>
      <c r="GV43" s="322"/>
      <c r="GW43" s="322"/>
      <c r="GX43" s="322"/>
      <c r="GY43" s="322"/>
      <c r="GZ43" s="322"/>
      <c r="HA43" s="322"/>
      <c r="HB43" s="322"/>
      <c r="HC43" s="322"/>
      <c r="HD43" s="322"/>
      <c r="HE43" s="322"/>
      <c r="HF43" s="322"/>
      <c r="HG43" s="322"/>
      <c r="HH43" s="322"/>
      <c r="HI43" s="322"/>
      <c r="HJ43" s="322"/>
      <c r="HK43" s="322"/>
      <c r="HL43" s="322"/>
      <c r="HM43" s="322"/>
      <c r="HN43" s="322"/>
      <c r="HO43" s="322"/>
      <c r="HP43" s="322"/>
      <c r="HQ43" s="322"/>
      <c r="HR43" s="322"/>
      <c r="HS43" s="322"/>
      <c r="HT43" s="322"/>
      <c r="HU43" s="322"/>
      <c r="HV43" s="322"/>
      <c r="HW43" s="322"/>
      <c r="HX43" s="322"/>
      <c r="HY43" s="322"/>
      <c r="HZ43" s="322"/>
      <c r="IA43" s="322"/>
      <c r="IB43" s="322"/>
      <c r="IC43" s="322"/>
    </row>
    <row r="44" spans="1:237" ht="16.5" thickBot="1" x14ac:dyDescent="0.3">
      <c r="A44" s="335"/>
      <c r="B44" s="346"/>
      <c r="C44" s="364" t="s">
        <v>515</v>
      </c>
      <c r="D44" s="345" t="s">
        <v>322</v>
      </c>
      <c r="E44" s="609">
        <v>0</v>
      </c>
      <c r="I44" s="314"/>
      <c r="J44" s="314"/>
      <c r="K44" s="314"/>
      <c r="L44" s="314"/>
      <c r="M44" s="314"/>
      <c r="N44" s="314"/>
      <c r="O44" s="314"/>
      <c r="P44" s="314"/>
      <c r="BV44" s="322"/>
      <c r="BW44" s="322"/>
      <c r="BX44" s="322"/>
      <c r="BY44" s="322"/>
      <c r="BZ44" s="322"/>
      <c r="CA44" s="322"/>
      <c r="CB44" s="322"/>
      <c r="CC44" s="322"/>
      <c r="CD44" s="322"/>
      <c r="CE44" s="322"/>
      <c r="CF44" s="322"/>
      <c r="CG44" s="322"/>
      <c r="CH44" s="322"/>
      <c r="CI44" s="322"/>
      <c r="CJ44" s="322"/>
      <c r="CK44" s="322"/>
      <c r="CL44" s="322"/>
      <c r="CM44" s="322"/>
      <c r="CN44" s="322"/>
      <c r="CO44" s="322"/>
      <c r="CP44" s="322"/>
      <c r="CQ44" s="322"/>
      <c r="CR44" s="322"/>
      <c r="CS44" s="322"/>
      <c r="CT44" s="322"/>
      <c r="CU44" s="322"/>
      <c r="CV44" s="322"/>
      <c r="CW44" s="322"/>
      <c r="CX44" s="322"/>
      <c r="CY44" s="322"/>
      <c r="CZ44" s="322"/>
      <c r="DA44" s="322"/>
      <c r="DB44" s="322"/>
      <c r="DC44" s="322"/>
      <c r="DD44" s="322"/>
      <c r="DE44" s="322"/>
      <c r="DF44" s="322"/>
      <c r="DG44" s="322"/>
      <c r="DH44" s="322"/>
      <c r="DI44" s="322"/>
      <c r="DJ44" s="322"/>
      <c r="DK44" s="322"/>
      <c r="DL44" s="322"/>
      <c r="DM44" s="322"/>
      <c r="DN44" s="322"/>
      <c r="DO44" s="322"/>
      <c r="DP44" s="322"/>
      <c r="DQ44" s="322"/>
      <c r="DR44" s="322"/>
      <c r="DS44" s="322"/>
      <c r="DT44" s="322"/>
      <c r="DU44" s="322"/>
      <c r="DV44" s="322"/>
      <c r="DW44" s="322"/>
      <c r="DX44" s="322"/>
      <c r="DY44" s="322"/>
      <c r="DZ44" s="322"/>
      <c r="EA44" s="322"/>
      <c r="EB44" s="322"/>
      <c r="EC44" s="322"/>
      <c r="ED44" s="322"/>
      <c r="EE44" s="322"/>
      <c r="EF44" s="322"/>
      <c r="EG44" s="322"/>
      <c r="EH44" s="322"/>
      <c r="EI44" s="322"/>
      <c r="EJ44" s="322"/>
      <c r="EK44" s="322"/>
      <c r="EL44" s="322"/>
      <c r="EM44" s="322"/>
      <c r="EN44" s="322"/>
      <c r="EO44" s="322"/>
      <c r="EP44" s="322"/>
      <c r="EQ44" s="322"/>
      <c r="ER44" s="322"/>
      <c r="ES44" s="322"/>
      <c r="ET44" s="322"/>
      <c r="EU44" s="322"/>
      <c r="EV44" s="322"/>
      <c r="EW44" s="322"/>
      <c r="EX44" s="322"/>
      <c r="EY44" s="322"/>
      <c r="EZ44" s="322"/>
      <c r="FA44" s="322"/>
      <c r="FB44" s="322"/>
      <c r="FC44" s="322"/>
      <c r="FD44" s="322"/>
      <c r="FE44" s="322"/>
      <c r="FF44" s="322"/>
      <c r="FG44" s="322"/>
      <c r="FH44" s="322"/>
      <c r="FI44" s="322"/>
      <c r="FJ44" s="322"/>
      <c r="FK44" s="322"/>
      <c r="FL44" s="322"/>
      <c r="FM44" s="322"/>
      <c r="FN44" s="322"/>
      <c r="FO44" s="322"/>
      <c r="FP44" s="322"/>
      <c r="FQ44" s="322"/>
      <c r="FR44" s="322"/>
      <c r="FS44" s="322"/>
      <c r="FT44" s="322"/>
      <c r="FU44" s="322"/>
      <c r="FV44" s="322"/>
      <c r="FW44" s="322"/>
      <c r="FX44" s="322"/>
      <c r="FY44" s="322"/>
      <c r="FZ44" s="322"/>
      <c r="GA44" s="322"/>
      <c r="GB44" s="322"/>
      <c r="GC44" s="322"/>
      <c r="GD44" s="322"/>
      <c r="GE44" s="322"/>
      <c r="GF44" s="322"/>
      <c r="GG44" s="322"/>
      <c r="GH44" s="322"/>
      <c r="GI44" s="322"/>
      <c r="GJ44" s="322"/>
      <c r="GK44" s="322"/>
      <c r="GL44" s="322"/>
      <c r="GM44" s="322"/>
      <c r="GN44" s="322"/>
      <c r="GO44" s="322"/>
      <c r="GP44" s="322"/>
      <c r="GQ44" s="322"/>
      <c r="GR44" s="322"/>
      <c r="GS44" s="322"/>
      <c r="GT44" s="322"/>
      <c r="GU44" s="322"/>
      <c r="GV44" s="322"/>
      <c r="GW44" s="322"/>
      <c r="GX44" s="322"/>
      <c r="GY44" s="322"/>
      <c r="GZ44" s="322"/>
      <c r="HA44" s="322"/>
      <c r="HB44" s="322"/>
      <c r="HC44" s="322"/>
      <c r="HD44" s="322"/>
      <c r="HE44" s="322"/>
      <c r="HF44" s="322"/>
      <c r="HG44" s="322"/>
      <c r="HH44" s="322"/>
      <c r="HI44" s="322"/>
      <c r="HJ44" s="322"/>
      <c r="HK44" s="322"/>
      <c r="HL44" s="322"/>
      <c r="HM44" s="322"/>
      <c r="HN44" s="322"/>
      <c r="HO44" s="322"/>
      <c r="HP44" s="322"/>
      <c r="HQ44" s="322"/>
      <c r="HR44" s="322"/>
      <c r="HS44" s="322"/>
      <c r="HT44" s="322"/>
      <c r="HU44" s="322"/>
      <c r="HV44" s="322"/>
      <c r="HW44" s="322"/>
      <c r="HX44" s="322"/>
      <c r="HY44" s="322"/>
      <c r="HZ44" s="322"/>
      <c r="IA44" s="322"/>
      <c r="IB44" s="322"/>
      <c r="IC44" s="322"/>
    </row>
    <row r="45" spans="1:237" ht="16.5" thickBot="1" x14ac:dyDescent="0.3">
      <c r="A45" s="335"/>
      <c r="B45" s="346"/>
      <c r="C45" s="364" t="s">
        <v>516</v>
      </c>
      <c r="D45" s="345" t="s">
        <v>322</v>
      </c>
      <c r="E45" s="609">
        <v>0</v>
      </c>
      <c r="I45" s="314"/>
      <c r="J45" s="314"/>
      <c r="K45" s="314"/>
      <c r="L45" s="314"/>
      <c r="M45" s="314"/>
      <c r="N45" s="314"/>
      <c r="O45" s="314"/>
      <c r="P45" s="314"/>
      <c r="BV45" s="322"/>
      <c r="BW45" s="322"/>
      <c r="BX45" s="322"/>
      <c r="BY45" s="322"/>
      <c r="BZ45" s="322"/>
      <c r="CA45" s="322"/>
      <c r="CB45" s="322"/>
      <c r="CC45" s="322"/>
      <c r="CD45" s="322"/>
      <c r="CE45" s="322"/>
      <c r="CF45" s="322"/>
      <c r="CG45" s="322"/>
      <c r="CH45" s="322"/>
      <c r="CI45" s="322"/>
      <c r="CJ45" s="322"/>
      <c r="CK45" s="322"/>
      <c r="CL45" s="322"/>
      <c r="CM45" s="322"/>
      <c r="CN45" s="322"/>
      <c r="CO45" s="322"/>
      <c r="CP45" s="322"/>
      <c r="CQ45" s="322"/>
      <c r="CR45" s="322"/>
      <c r="CS45" s="322"/>
      <c r="CT45" s="322"/>
      <c r="CU45" s="322"/>
      <c r="CV45" s="322"/>
      <c r="CW45" s="322"/>
      <c r="CX45" s="322"/>
      <c r="CY45" s="322"/>
      <c r="CZ45" s="322"/>
      <c r="DA45" s="322"/>
      <c r="DB45" s="322"/>
      <c r="DC45" s="322"/>
      <c r="DD45" s="322"/>
      <c r="DE45" s="322"/>
      <c r="DF45" s="322"/>
      <c r="DG45" s="322"/>
      <c r="DH45" s="322"/>
      <c r="DI45" s="322"/>
      <c r="DJ45" s="322"/>
      <c r="DK45" s="322"/>
      <c r="DL45" s="322"/>
      <c r="DM45" s="322"/>
      <c r="DN45" s="322"/>
      <c r="DO45" s="322"/>
      <c r="DP45" s="322"/>
      <c r="DQ45" s="322"/>
      <c r="DR45" s="322"/>
      <c r="DS45" s="322"/>
      <c r="DT45" s="322"/>
      <c r="DU45" s="322"/>
      <c r="DV45" s="322"/>
      <c r="DW45" s="322"/>
      <c r="DX45" s="322"/>
      <c r="DY45" s="322"/>
      <c r="DZ45" s="322"/>
      <c r="EA45" s="322"/>
      <c r="EB45" s="322"/>
      <c r="EC45" s="322"/>
      <c r="ED45" s="322"/>
      <c r="EE45" s="322"/>
      <c r="EF45" s="322"/>
      <c r="EG45" s="322"/>
      <c r="EH45" s="322"/>
      <c r="EI45" s="322"/>
      <c r="EJ45" s="322"/>
      <c r="EK45" s="322"/>
      <c r="EL45" s="322"/>
      <c r="EM45" s="322"/>
      <c r="EN45" s="322"/>
      <c r="EO45" s="322"/>
      <c r="EP45" s="322"/>
      <c r="EQ45" s="322"/>
      <c r="ER45" s="322"/>
      <c r="ES45" s="322"/>
      <c r="ET45" s="322"/>
      <c r="EU45" s="322"/>
      <c r="EV45" s="322"/>
      <c r="EW45" s="322"/>
      <c r="EX45" s="322"/>
      <c r="EY45" s="322"/>
      <c r="EZ45" s="322"/>
      <c r="FA45" s="322"/>
      <c r="FB45" s="322"/>
      <c r="FC45" s="322"/>
      <c r="FD45" s="322"/>
      <c r="FE45" s="322"/>
      <c r="FF45" s="322"/>
      <c r="FG45" s="322"/>
      <c r="FH45" s="322"/>
      <c r="FI45" s="322"/>
      <c r="FJ45" s="322"/>
      <c r="FK45" s="322"/>
      <c r="FL45" s="322"/>
      <c r="FM45" s="322"/>
      <c r="FN45" s="322"/>
      <c r="FO45" s="322"/>
      <c r="FP45" s="322"/>
      <c r="FQ45" s="322"/>
      <c r="FR45" s="322"/>
      <c r="FS45" s="322"/>
      <c r="FT45" s="322"/>
      <c r="FU45" s="322"/>
      <c r="FV45" s="322"/>
      <c r="FW45" s="322"/>
      <c r="FX45" s="322"/>
      <c r="FY45" s="322"/>
      <c r="FZ45" s="322"/>
      <c r="GA45" s="322"/>
      <c r="GB45" s="322"/>
      <c r="GC45" s="322"/>
      <c r="GD45" s="322"/>
      <c r="GE45" s="322"/>
      <c r="GF45" s="322"/>
      <c r="GG45" s="322"/>
      <c r="GH45" s="322"/>
      <c r="GI45" s="322"/>
      <c r="GJ45" s="322"/>
      <c r="GK45" s="322"/>
      <c r="GL45" s="322"/>
      <c r="GM45" s="322"/>
      <c r="GN45" s="322"/>
      <c r="GO45" s="322"/>
      <c r="GP45" s="322"/>
      <c r="GQ45" s="322"/>
      <c r="GR45" s="322"/>
      <c r="GS45" s="322"/>
      <c r="GT45" s="322"/>
      <c r="GU45" s="322"/>
      <c r="GV45" s="322"/>
      <c r="GW45" s="322"/>
      <c r="GX45" s="322"/>
      <c r="GY45" s="322"/>
      <c r="GZ45" s="322"/>
      <c r="HA45" s="322"/>
      <c r="HB45" s="322"/>
      <c r="HC45" s="322"/>
      <c r="HD45" s="322"/>
      <c r="HE45" s="322"/>
      <c r="HF45" s="322"/>
      <c r="HG45" s="322"/>
      <c r="HH45" s="322"/>
      <c r="HI45" s="322"/>
      <c r="HJ45" s="322"/>
      <c r="HK45" s="322"/>
      <c r="HL45" s="322"/>
      <c r="HM45" s="322"/>
      <c r="HN45" s="322"/>
      <c r="HO45" s="322"/>
      <c r="HP45" s="322"/>
      <c r="HQ45" s="322"/>
      <c r="HR45" s="322"/>
      <c r="HS45" s="322"/>
      <c r="HT45" s="322"/>
      <c r="HU45" s="322"/>
      <c r="HV45" s="322"/>
      <c r="HW45" s="322"/>
      <c r="HX45" s="322"/>
      <c r="HY45" s="322"/>
      <c r="HZ45" s="322"/>
      <c r="IA45" s="322"/>
      <c r="IB45" s="322"/>
      <c r="IC45" s="322"/>
    </row>
    <row r="46" spans="1:237" ht="16.5" thickBot="1" x14ac:dyDescent="0.3">
      <c r="A46" s="335"/>
      <c r="B46" s="346"/>
      <c r="C46" s="364" t="s">
        <v>517</v>
      </c>
      <c r="D46" s="345" t="s">
        <v>322</v>
      </c>
      <c r="E46" s="609">
        <v>0</v>
      </c>
      <c r="I46" s="314"/>
      <c r="J46" s="314"/>
      <c r="K46" s="314"/>
      <c r="L46" s="314"/>
      <c r="M46" s="314"/>
      <c r="N46" s="314"/>
      <c r="O46" s="314"/>
      <c r="P46" s="314"/>
      <c r="BV46" s="322"/>
      <c r="BW46" s="322"/>
      <c r="BX46" s="322"/>
      <c r="BY46" s="322"/>
      <c r="BZ46" s="322"/>
      <c r="CA46" s="322"/>
      <c r="CB46" s="322"/>
      <c r="CC46" s="322"/>
      <c r="CD46" s="322"/>
      <c r="CE46" s="322"/>
      <c r="CF46" s="322"/>
      <c r="CG46" s="322"/>
      <c r="CH46" s="322"/>
      <c r="CI46" s="322"/>
      <c r="CJ46" s="322"/>
      <c r="CK46" s="322"/>
      <c r="CL46" s="322"/>
      <c r="CM46" s="322"/>
      <c r="CN46" s="322"/>
      <c r="CO46" s="322"/>
      <c r="CP46" s="322"/>
      <c r="CQ46" s="322"/>
      <c r="CR46" s="322"/>
      <c r="CS46" s="322"/>
      <c r="CT46" s="322"/>
      <c r="CU46" s="322"/>
      <c r="CV46" s="322"/>
      <c r="CW46" s="322"/>
      <c r="CX46" s="322"/>
      <c r="CY46" s="322"/>
      <c r="CZ46" s="322"/>
      <c r="DA46" s="322"/>
      <c r="DB46" s="322"/>
      <c r="DC46" s="322"/>
      <c r="DD46" s="322"/>
      <c r="DE46" s="322"/>
      <c r="DF46" s="322"/>
      <c r="DG46" s="322"/>
      <c r="DH46" s="322"/>
      <c r="DI46" s="322"/>
      <c r="DJ46" s="322"/>
      <c r="DK46" s="322"/>
      <c r="DL46" s="322"/>
      <c r="DM46" s="322"/>
      <c r="DN46" s="322"/>
      <c r="DO46" s="322"/>
      <c r="DP46" s="322"/>
      <c r="DQ46" s="322"/>
      <c r="DR46" s="322"/>
      <c r="DS46" s="322"/>
      <c r="DT46" s="322"/>
      <c r="DU46" s="322"/>
      <c r="DV46" s="322"/>
      <c r="DW46" s="322"/>
      <c r="DX46" s="322"/>
      <c r="DY46" s="322"/>
      <c r="DZ46" s="322"/>
      <c r="EA46" s="322"/>
      <c r="EB46" s="322"/>
      <c r="EC46" s="322"/>
      <c r="ED46" s="322"/>
      <c r="EE46" s="322"/>
      <c r="EF46" s="322"/>
      <c r="EG46" s="322"/>
      <c r="EH46" s="322"/>
      <c r="EI46" s="322"/>
      <c r="EJ46" s="322"/>
      <c r="EK46" s="322"/>
      <c r="EL46" s="322"/>
      <c r="EM46" s="322"/>
      <c r="EN46" s="322"/>
      <c r="EO46" s="322"/>
      <c r="EP46" s="322"/>
      <c r="EQ46" s="322"/>
      <c r="ER46" s="322"/>
      <c r="ES46" s="322"/>
      <c r="ET46" s="322"/>
      <c r="EU46" s="322"/>
      <c r="EV46" s="322"/>
      <c r="EW46" s="322"/>
      <c r="EX46" s="322"/>
      <c r="EY46" s="322"/>
      <c r="EZ46" s="322"/>
      <c r="FA46" s="322"/>
      <c r="FB46" s="322"/>
      <c r="FC46" s="322"/>
      <c r="FD46" s="322"/>
      <c r="FE46" s="322"/>
      <c r="FF46" s="322"/>
      <c r="FG46" s="322"/>
      <c r="FH46" s="322"/>
      <c r="FI46" s="322"/>
      <c r="FJ46" s="322"/>
      <c r="FK46" s="322"/>
      <c r="FL46" s="322"/>
      <c r="FM46" s="322"/>
      <c r="FN46" s="322"/>
      <c r="FO46" s="322"/>
      <c r="FP46" s="322"/>
      <c r="FQ46" s="322"/>
      <c r="FR46" s="322"/>
      <c r="FS46" s="322"/>
      <c r="FT46" s="322"/>
      <c r="FU46" s="322"/>
      <c r="FV46" s="322"/>
      <c r="FW46" s="322"/>
      <c r="FX46" s="322"/>
      <c r="FY46" s="322"/>
      <c r="FZ46" s="322"/>
      <c r="GA46" s="322"/>
      <c r="GB46" s="322"/>
      <c r="GC46" s="322"/>
      <c r="GD46" s="322"/>
      <c r="GE46" s="322"/>
      <c r="GF46" s="322"/>
      <c r="GG46" s="322"/>
      <c r="GH46" s="322"/>
      <c r="GI46" s="322"/>
      <c r="GJ46" s="322"/>
      <c r="GK46" s="322"/>
      <c r="GL46" s="322"/>
      <c r="GM46" s="322"/>
      <c r="GN46" s="322"/>
      <c r="GO46" s="322"/>
      <c r="GP46" s="322"/>
      <c r="GQ46" s="322"/>
      <c r="GR46" s="322"/>
      <c r="GS46" s="322"/>
      <c r="GT46" s="322"/>
      <c r="GU46" s="322"/>
      <c r="GV46" s="322"/>
      <c r="GW46" s="322"/>
      <c r="GX46" s="322"/>
      <c r="GY46" s="322"/>
      <c r="GZ46" s="322"/>
      <c r="HA46" s="322"/>
      <c r="HB46" s="322"/>
      <c r="HC46" s="322"/>
      <c r="HD46" s="322"/>
      <c r="HE46" s="322"/>
      <c r="HF46" s="322"/>
      <c r="HG46" s="322"/>
      <c r="HH46" s="322"/>
      <c r="HI46" s="322"/>
      <c r="HJ46" s="322"/>
      <c r="HK46" s="322"/>
      <c r="HL46" s="322"/>
      <c r="HM46" s="322"/>
      <c r="HN46" s="322"/>
      <c r="HO46" s="322"/>
      <c r="HP46" s="322"/>
      <c r="HQ46" s="322"/>
      <c r="HR46" s="322"/>
      <c r="HS46" s="322"/>
      <c r="HT46" s="322"/>
      <c r="HU46" s="322"/>
      <c r="HV46" s="322"/>
      <c r="HW46" s="322"/>
      <c r="HX46" s="322"/>
      <c r="HY46" s="322"/>
      <c r="HZ46" s="322"/>
      <c r="IA46" s="322"/>
      <c r="IB46" s="322"/>
      <c r="IC46" s="322"/>
    </row>
    <row r="47" spans="1:237" ht="16.5" thickBot="1" x14ac:dyDescent="0.3">
      <c r="A47" s="335"/>
      <c r="B47" s="346"/>
      <c r="C47" s="364" t="s">
        <v>518</v>
      </c>
      <c r="D47" s="345" t="s">
        <v>322</v>
      </c>
      <c r="E47" s="609">
        <v>0</v>
      </c>
      <c r="I47" s="314"/>
      <c r="J47" s="314"/>
      <c r="K47" s="314"/>
      <c r="L47" s="314"/>
      <c r="M47" s="314"/>
      <c r="N47" s="314"/>
      <c r="O47" s="314"/>
      <c r="P47" s="314"/>
      <c r="BV47" s="322"/>
      <c r="BW47" s="322"/>
      <c r="BX47" s="322"/>
      <c r="BY47" s="322"/>
      <c r="BZ47" s="322"/>
      <c r="CA47" s="322"/>
      <c r="CB47" s="322"/>
      <c r="CC47" s="322"/>
      <c r="CD47" s="322"/>
      <c r="CE47" s="322"/>
      <c r="CF47" s="322"/>
      <c r="CG47" s="322"/>
      <c r="CH47" s="322"/>
      <c r="CI47" s="322"/>
      <c r="CJ47" s="322"/>
      <c r="CK47" s="322"/>
      <c r="CL47" s="322"/>
      <c r="CM47" s="322"/>
      <c r="CN47" s="322"/>
      <c r="CO47" s="322"/>
      <c r="CP47" s="322"/>
      <c r="CQ47" s="322"/>
      <c r="CR47" s="322"/>
      <c r="CS47" s="322"/>
      <c r="CT47" s="322"/>
      <c r="CU47" s="322"/>
      <c r="CV47" s="322"/>
      <c r="CW47" s="322"/>
      <c r="CX47" s="322"/>
      <c r="CY47" s="322"/>
      <c r="CZ47" s="322"/>
      <c r="DA47" s="322"/>
      <c r="DB47" s="322"/>
      <c r="DC47" s="322"/>
      <c r="DD47" s="322"/>
      <c r="DE47" s="322"/>
      <c r="DF47" s="322"/>
      <c r="DG47" s="322"/>
      <c r="DH47" s="322"/>
      <c r="DI47" s="322"/>
      <c r="DJ47" s="322"/>
      <c r="DK47" s="322"/>
      <c r="DL47" s="322"/>
      <c r="DM47" s="322"/>
      <c r="DN47" s="322"/>
      <c r="DO47" s="322"/>
      <c r="DP47" s="322"/>
      <c r="DQ47" s="322"/>
      <c r="DR47" s="322"/>
      <c r="DS47" s="322"/>
      <c r="DT47" s="322"/>
      <c r="DU47" s="322"/>
      <c r="DV47" s="322"/>
      <c r="DW47" s="322"/>
      <c r="DX47" s="322"/>
      <c r="DY47" s="322"/>
      <c r="DZ47" s="322"/>
      <c r="EA47" s="322"/>
      <c r="EB47" s="322"/>
      <c r="EC47" s="322"/>
      <c r="ED47" s="322"/>
      <c r="EE47" s="322"/>
      <c r="EF47" s="322"/>
      <c r="EG47" s="322"/>
      <c r="EH47" s="322"/>
      <c r="EI47" s="322"/>
      <c r="EJ47" s="322"/>
      <c r="EK47" s="322"/>
      <c r="EL47" s="322"/>
      <c r="EM47" s="322"/>
      <c r="EN47" s="322"/>
      <c r="EO47" s="322"/>
      <c r="EP47" s="322"/>
      <c r="EQ47" s="322"/>
      <c r="ER47" s="322"/>
      <c r="ES47" s="322"/>
      <c r="ET47" s="322"/>
      <c r="EU47" s="322"/>
      <c r="EV47" s="322"/>
      <c r="EW47" s="322"/>
      <c r="EX47" s="322"/>
      <c r="EY47" s="322"/>
      <c r="EZ47" s="322"/>
      <c r="FA47" s="322"/>
      <c r="FB47" s="322"/>
      <c r="FC47" s="322"/>
      <c r="FD47" s="322"/>
      <c r="FE47" s="322"/>
      <c r="FF47" s="322"/>
      <c r="FG47" s="322"/>
      <c r="FH47" s="322"/>
      <c r="FI47" s="322"/>
      <c r="FJ47" s="322"/>
      <c r="FK47" s="322"/>
      <c r="FL47" s="322"/>
      <c r="FM47" s="322"/>
      <c r="FN47" s="322"/>
      <c r="FO47" s="322"/>
      <c r="FP47" s="322"/>
      <c r="FQ47" s="322"/>
      <c r="FR47" s="322"/>
      <c r="FS47" s="322"/>
      <c r="FT47" s="322"/>
      <c r="FU47" s="322"/>
      <c r="FV47" s="322"/>
      <c r="FW47" s="322"/>
      <c r="FX47" s="322"/>
      <c r="FY47" s="322"/>
      <c r="FZ47" s="322"/>
      <c r="GA47" s="322"/>
      <c r="GB47" s="322"/>
      <c r="GC47" s="322"/>
      <c r="GD47" s="322"/>
      <c r="GE47" s="322"/>
      <c r="GF47" s="322"/>
      <c r="GG47" s="322"/>
      <c r="GH47" s="322"/>
      <c r="GI47" s="322"/>
      <c r="GJ47" s="322"/>
      <c r="GK47" s="322"/>
      <c r="GL47" s="322"/>
      <c r="GM47" s="322"/>
      <c r="GN47" s="322"/>
      <c r="GO47" s="322"/>
      <c r="GP47" s="322"/>
      <c r="GQ47" s="322"/>
      <c r="GR47" s="322"/>
      <c r="GS47" s="322"/>
      <c r="GT47" s="322"/>
      <c r="GU47" s="322"/>
      <c r="GV47" s="322"/>
      <c r="GW47" s="322"/>
      <c r="GX47" s="322"/>
      <c r="GY47" s="322"/>
      <c r="GZ47" s="322"/>
      <c r="HA47" s="322"/>
      <c r="HB47" s="322"/>
      <c r="HC47" s="322"/>
      <c r="HD47" s="322"/>
      <c r="HE47" s="322"/>
      <c r="HF47" s="322"/>
      <c r="HG47" s="322"/>
      <c r="HH47" s="322"/>
      <c r="HI47" s="322"/>
      <c r="HJ47" s="322"/>
      <c r="HK47" s="322"/>
      <c r="HL47" s="322"/>
      <c r="HM47" s="322"/>
      <c r="HN47" s="322"/>
      <c r="HO47" s="322"/>
      <c r="HP47" s="322"/>
      <c r="HQ47" s="322"/>
      <c r="HR47" s="322"/>
      <c r="HS47" s="322"/>
      <c r="HT47" s="322"/>
      <c r="HU47" s="322"/>
      <c r="HV47" s="322"/>
      <c r="HW47" s="322"/>
      <c r="HX47" s="322"/>
      <c r="HY47" s="322"/>
      <c r="HZ47" s="322"/>
      <c r="IA47" s="322"/>
      <c r="IB47" s="322"/>
      <c r="IC47" s="322"/>
    </row>
    <row r="48" spans="1:237" ht="16.5" thickBot="1" x14ac:dyDescent="0.3">
      <c r="A48" s="335"/>
      <c r="B48" s="346"/>
      <c r="C48" s="364" t="s">
        <v>519</v>
      </c>
      <c r="D48" s="345" t="s">
        <v>322</v>
      </c>
      <c r="E48" s="609">
        <v>0</v>
      </c>
      <c r="I48" s="314"/>
      <c r="J48" s="314"/>
      <c r="K48" s="314"/>
      <c r="L48" s="314"/>
      <c r="M48" s="314"/>
      <c r="N48" s="314"/>
      <c r="O48" s="314"/>
      <c r="P48" s="314"/>
      <c r="BV48" s="322"/>
      <c r="BW48" s="322"/>
      <c r="BX48" s="322"/>
      <c r="BY48" s="322"/>
      <c r="BZ48" s="322"/>
      <c r="CA48" s="322"/>
      <c r="CB48" s="322"/>
      <c r="CC48" s="322"/>
      <c r="CD48" s="322"/>
      <c r="CE48" s="322"/>
      <c r="CF48" s="322"/>
      <c r="CG48" s="322"/>
      <c r="CH48" s="322"/>
      <c r="CI48" s="322"/>
      <c r="CJ48" s="322"/>
      <c r="CK48" s="322"/>
      <c r="CL48" s="322"/>
      <c r="CM48" s="322"/>
      <c r="CN48" s="322"/>
      <c r="CO48" s="322"/>
      <c r="CP48" s="322"/>
      <c r="CQ48" s="322"/>
      <c r="CR48" s="322"/>
      <c r="CS48" s="322"/>
      <c r="CT48" s="322"/>
      <c r="CU48" s="322"/>
      <c r="CV48" s="322"/>
      <c r="CW48" s="322"/>
      <c r="CX48" s="322"/>
      <c r="CY48" s="322"/>
      <c r="CZ48" s="322"/>
      <c r="DA48" s="322"/>
      <c r="DB48" s="322"/>
      <c r="DC48" s="322"/>
      <c r="DD48" s="322"/>
      <c r="DE48" s="322"/>
      <c r="DF48" s="322"/>
      <c r="DG48" s="322"/>
      <c r="DH48" s="322"/>
      <c r="DI48" s="322"/>
      <c r="DJ48" s="322"/>
      <c r="DK48" s="322"/>
      <c r="DL48" s="322"/>
      <c r="DM48" s="322"/>
      <c r="DN48" s="322"/>
      <c r="DO48" s="322"/>
      <c r="DP48" s="322"/>
      <c r="DQ48" s="322"/>
      <c r="DR48" s="322"/>
      <c r="DS48" s="322"/>
      <c r="DT48" s="322"/>
      <c r="DU48" s="322"/>
      <c r="DV48" s="322"/>
      <c r="DW48" s="322"/>
      <c r="DX48" s="322"/>
      <c r="DY48" s="322"/>
      <c r="DZ48" s="322"/>
      <c r="EA48" s="322"/>
      <c r="EB48" s="322"/>
      <c r="EC48" s="322"/>
      <c r="ED48" s="322"/>
      <c r="EE48" s="322"/>
      <c r="EF48" s="322"/>
      <c r="EG48" s="322"/>
      <c r="EH48" s="322"/>
      <c r="EI48" s="322"/>
      <c r="EJ48" s="322"/>
      <c r="EK48" s="322"/>
      <c r="EL48" s="322"/>
      <c r="EM48" s="322"/>
      <c r="EN48" s="322"/>
      <c r="EO48" s="322"/>
      <c r="EP48" s="322"/>
      <c r="EQ48" s="322"/>
      <c r="ER48" s="322"/>
      <c r="ES48" s="322"/>
      <c r="ET48" s="322"/>
      <c r="EU48" s="322"/>
      <c r="EV48" s="322"/>
      <c r="EW48" s="322"/>
      <c r="EX48" s="322"/>
      <c r="EY48" s="322"/>
      <c r="EZ48" s="322"/>
      <c r="FA48" s="322"/>
      <c r="FB48" s="322"/>
      <c r="FC48" s="322"/>
      <c r="FD48" s="322"/>
      <c r="FE48" s="322"/>
      <c r="FF48" s="322"/>
      <c r="FG48" s="322"/>
      <c r="FH48" s="322"/>
      <c r="FI48" s="322"/>
      <c r="FJ48" s="322"/>
      <c r="FK48" s="322"/>
      <c r="FL48" s="322"/>
      <c r="FM48" s="322"/>
      <c r="FN48" s="322"/>
      <c r="FO48" s="322"/>
      <c r="FP48" s="322"/>
      <c r="FQ48" s="322"/>
      <c r="FR48" s="322"/>
      <c r="FS48" s="322"/>
      <c r="FT48" s="322"/>
      <c r="FU48" s="322"/>
      <c r="FV48" s="322"/>
      <c r="FW48" s="322"/>
      <c r="FX48" s="322"/>
      <c r="FY48" s="322"/>
      <c r="FZ48" s="322"/>
      <c r="GA48" s="322"/>
      <c r="GB48" s="322"/>
      <c r="GC48" s="322"/>
      <c r="GD48" s="322"/>
      <c r="GE48" s="322"/>
      <c r="GF48" s="322"/>
      <c r="GG48" s="322"/>
      <c r="GH48" s="322"/>
      <c r="GI48" s="322"/>
      <c r="GJ48" s="322"/>
      <c r="GK48" s="322"/>
      <c r="GL48" s="322"/>
      <c r="GM48" s="322"/>
      <c r="GN48" s="322"/>
      <c r="GO48" s="322"/>
      <c r="GP48" s="322"/>
      <c r="GQ48" s="322"/>
      <c r="GR48" s="322"/>
      <c r="GS48" s="322"/>
      <c r="GT48" s="322"/>
      <c r="GU48" s="322"/>
      <c r="GV48" s="322"/>
      <c r="GW48" s="322"/>
      <c r="GX48" s="322"/>
      <c r="GY48" s="322"/>
      <c r="GZ48" s="322"/>
      <c r="HA48" s="322"/>
      <c r="HB48" s="322"/>
      <c r="HC48" s="322"/>
      <c r="HD48" s="322"/>
      <c r="HE48" s="322"/>
      <c r="HF48" s="322"/>
      <c r="HG48" s="322"/>
      <c r="HH48" s="322"/>
      <c r="HI48" s="322"/>
      <c r="HJ48" s="322"/>
      <c r="HK48" s="322"/>
      <c r="HL48" s="322"/>
      <c r="HM48" s="322"/>
      <c r="HN48" s="322"/>
      <c r="HO48" s="322"/>
      <c r="HP48" s="322"/>
      <c r="HQ48" s="322"/>
      <c r="HR48" s="322"/>
      <c r="HS48" s="322"/>
      <c r="HT48" s="322"/>
      <c r="HU48" s="322"/>
      <c r="HV48" s="322"/>
      <c r="HW48" s="322"/>
      <c r="HX48" s="322"/>
      <c r="HY48" s="322"/>
      <c r="HZ48" s="322"/>
      <c r="IA48" s="322"/>
      <c r="IB48" s="322"/>
      <c r="IC48" s="322"/>
    </row>
    <row r="49" spans="1:237" ht="16.5" thickBot="1" x14ac:dyDescent="0.3">
      <c r="A49" s="365"/>
      <c r="B49" s="360"/>
      <c r="C49" s="364" t="s">
        <v>520</v>
      </c>
      <c r="D49" s="345" t="s">
        <v>322</v>
      </c>
      <c r="E49" s="609">
        <v>0</v>
      </c>
      <c r="I49" s="314"/>
      <c r="J49" s="314"/>
      <c r="K49" s="314"/>
      <c r="L49" s="314"/>
      <c r="M49" s="314"/>
      <c r="N49" s="314"/>
      <c r="O49" s="314"/>
      <c r="P49" s="314"/>
      <c r="BV49" s="322"/>
      <c r="BW49" s="322"/>
      <c r="BX49" s="322"/>
      <c r="BY49" s="322"/>
      <c r="BZ49" s="322"/>
      <c r="CA49" s="322"/>
      <c r="CB49" s="322"/>
      <c r="CC49" s="322"/>
      <c r="CD49" s="322"/>
      <c r="CE49" s="322"/>
      <c r="CF49" s="322"/>
      <c r="CG49" s="322"/>
      <c r="CH49" s="322"/>
      <c r="CI49" s="322"/>
      <c r="CJ49" s="322"/>
      <c r="CK49" s="322"/>
      <c r="CL49" s="322"/>
      <c r="CM49" s="322"/>
      <c r="CN49" s="322"/>
      <c r="CO49" s="322"/>
      <c r="CP49" s="322"/>
      <c r="CQ49" s="322"/>
      <c r="CR49" s="322"/>
      <c r="CS49" s="322"/>
      <c r="CT49" s="322"/>
      <c r="CU49" s="322"/>
      <c r="CV49" s="322"/>
      <c r="CW49" s="322"/>
      <c r="CX49" s="322"/>
      <c r="CY49" s="322"/>
      <c r="CZ49" s="322"/>
      <c r="DA49" s="322"/>
      <c r="DB49" s="322"/>
      <c r="DC49" s="322"/>
      <c r="DD49" s="322"/>
      <c r="DE49" s="322"/>
      <c r="DF49" s="322"/>
      <c r="DG49" s="322"/>
      <c r="DH49" s="322"/>
      <c r="DI49" s="322"/>
      <c r="DJ49" s="322"/>
      <c r="DK49" s="322"/>
      <c r="DL49" s="322"/>
      <c r="DM49" s="322"/>
      <c r="DN49" s="322"/>
      <c r="DO49" s="322"/>
      <c r="DP49" s="322"/>
      <c r="DQ49" s="322"/>
      <c r="DR49" s="322"/>
      <c r="DS49" s="322"/>
      <c r="DT49" s="322"/>
      <c r="DU49" s="322"/>
      <c r="DV49" s="322"/>
      <c r="DW49" s="322"/>
      <c r="DX49" s="322"/>
      <c r="DY49" s="322"/>
      <c r="DZ49" s="322"/>
      <c r="EA49" s="322"/>
      <c r="EB49" s="322"/>
      <c r="EC49" s="322"/>
      <c r="ED49" s="322"/>
      <c r="EE49" s="322"/>
      <c r="EF49" s="322"/>
      <c r="EG49" s="322"/>
      <c r="EH49" s="322"/>
      <c r="EI49" s="322"/>
      <c r="EJ49" s="322"/>
      <c r="EK49" s="322"/>
      <c r="EL49" s="322"/>
      <c r="EM49" s="322"/>
      <c r="EN49" s="322"/>
      <c r="EO49" s="322"/>
      <c r="EP49" s="322"/>
      <c r="EQ49" s="322"/>
      <c r="ER49" s="322"/>
      <c r="ES49" s="322"/>
      <c r="ET49" s="322"/>
      <c r="EU49" s="322"/>
      <c r="EV49" s="322"/>
      <c r="EW49" s="322"/>
      <c r="EX49" s="322"/>
      <c r="EY49" s="322"/>
      <c r="EZ49" s="322"/>
      <c r="FA49" s="322"/>
      <c r="FB49" s="322"/>
      <c r="FC49" s="322"/>
      <c r="FD49" s="322"/>
      <c r="FE49" s="322"/>
      <c r="FF49" s="322"/>
      <c r="FG49" s="322"/>
      <c r="FH49" s="322"/>
      <c r="FI49" s="322"/>
      <c r="FJ49" s="322"/>
      <c r="FK49" s="322"/>
      <c r="FL49" s="322"/>
      <c r="FM49" s="322"/>
      <c r="FN49" s="322"/>
      <c r="FO49" s="322"/>
      <c r="FP49" s="322"/>
      <c r="FQ49" s="322"/>
      <c r="FR49" s="322"/>
      <c r="FS49" s="322"/>
      <c r="FT49" s="322"/>
      <c r="FU49" s="322"/>
      <c r="FV49" s="322"/>
      <c r="FW49" s="322"/>
      <c r="FX49" s="322"/>
      <c r="FY49" s="322"/>
      <c r="FZ49" s="322"/>
      <c r="GA49" s="322"/>
      <c r="GB49" s="322"/>
      <c r="GC49" s="322"/>
      <c r="GD49" s="322"/>
      <c r="GE49" s="322"/>
      <c r="GF49" s="322"/>
      <c r="GG49" s="322"/>
      <c r="GH49" s="322"/>
      <c r="GI49" s="322"/>
      <c r="GJ49" s="322"/>
      <c r="GK49" s="322"/>
      <c r="GL49" s="322"/>
      <c r="GM49" s="322"/>
      <c r="GN49" s="322"/>
      <c r="GO49" s="322"/>
      <c r="GP49" s="322"/>
      <c r="GQ49" s="322"/>
      <c r="GR49" s="322"/>
      <c r="GS49" s="322"/>
      <c r="GT49" s="322"/>
      <c r="GU49" s="322"/>
      <c r="GV49" s="322"/>
      <c r="GW49" s="322"/>
      <c r="GX49" s="322"/>
      <c r="GY49" s="322"/>
      <c r="GZ49" s="322"/>
      <c r="HA49" s="322"/>
      <c r="HB49" s="322"/>
      <c r="HC49" s="322"/>
      <c r="HD49" s="322"/>
      <c r="HE49" s="322"/>
      <c r="HF49" s="322"/>
      <c r="HG49" s="322"/>
      <c r="HH49" s="322"/>
      <c r="HI49" s="322"/>
      <c r="HJ49" s="322"/>
      <c r="HK49" s="322"/>
      <c r="HL49" s="322"/>
      <c r="HM49" s="322"/>
      <c r="HN49" s="322"/>
      <c r="HO49" s="322"/>
      <c r="HP49" s="322"/>
      <c r="HQ49" s="322"/>
      <c r="HR49" s="322"/>
      <c r="HS49" s="322"/>
      <c r="HT49" s="322"/>
      <c r="HU49" s="322"/>
      <c r="HV49" s="322"/>
      <c r="HW49" s="322"/>
      <c r="HX49" s="322"/>
      <c r="HY49" s="322"/>
      <c r="HZ49" s="322"/>
      <c r="IA49" s="322"/>
      <c r="IB49" s="322"/>
      <c r="IC49" s="322"/>
    </row>
    <row r="50" spans="1:237" ht="16.5" thickBot="1" x14ac:dyDescent="0.3">
      <c r="A50" s="335"/>
      <c r="B50" s="346"/>
      <c r="C50" s="364" t="s">
        <v>521</v>
      </c>
      <c r="D50" s="345" t="s">
        <v>322</v>
      </c>
      <c r="E50" s="609">
        <v>0</v>
      </c>
      <c r="I50" s="314"/>
      <c r="J50" s="314"/>
      <c r="K50" s="314"/>
      <c r="L50" s="314"/>
      <c r="M50" s="314"/>
      <c r="N50" s="314"/>
      <c r="O50" s="314"/>
      <c r="P50" s="314"/>
      <c r="BV50" s="322"/>
      <c r="BW50" s="322"/>
      <c r="BX50" s="322"/>
      <c r="BY50" s="322"/>
      <c r="BZ50" s="322"/>
      <c r="CA50" s="322"/>
      <c r="CB50" s="322"/>
      <c r="CC50" s="322"/>
      <c r="CD50" s="322"/>
      <c r="CE50" s="322"/>
      <c r="CF50" s="322"/>
      <c r="CG50" s="322"/>
      <c r="CH50" s="322"/>
      <c r="CI50" s="322"/>
      <c r="CJ50" s="322"/>
      <c r="CK50" s="322"/>
      <c r="CL50" s="322"/>
      <c r="CM50" s="322"/>
      <c r="CN50" s="322"/>
      <c r="CO50" s="322"/>
      <c r="CP50" s="322"/>
      <c r="CQ50" s="322"/>
      <c r="CR50" s="322"/>
      <c r="CS50" s="322"/>
      <c r="CT50" s="322"/>
      <c r="CU50" s="322"/>
      <c r="CV50" s="322"/>
      <c r="CW50" s="322"/>
      <c r="CX50" s="322"/>
      <c r="CY50" s="322"/>
      <c r="CZ50" s="322"/>
      <c r="DA50" s="322"/>
      <c r="DB50" s="322"/>
      <c r="DC50" s="322"/>
      <c r="DD50" s="322"/>
      <c r="DE50" s="322"/>
      <c r="DF50" s="322"/>
      <c r="DG50" s="322"/>
      <c r="DH50" s="322"/>
      <c r="DI50" s="322"/>
      <c r="DJ50" s="322"/>
      <c r="DK50" s="322"/>
      <c r="DL50" s="322"/>
      <c r="DM50" s="322"/>
      <c r="DN50" s="322"/>
      <c r="DO50" s="322"/>
      <c r="DP50" s="322"/>
      <c r="DQ50" s="322"/>
      <c r="DR50" s="322"/>
      <c r="DS50" s="322"/>
      <c r="DT50" s="322"/>
      <c r="DU50" s="322"/>
      <c r="DV50" s="322"/>
      <c r="DW50" s="322"/>
      <c r="DX50" s="322"/>
      <c r="DY50" s="322"/>
      <c r="DZ50" s="322"/>
      <c r="EA50" s="322"/>
      <c r="EB50" s="322"/>
      <c r="EC50" s="322"/>
      <c r="ED50" s="322"/>
      <c r="EE50" s="322"/>
      <c r="EF50" s="322"/>
      <c r="EG50" s="322"/>
      <c r="EH50" s="322"/>
      <c r="EI50" s="322"/>
      <c r="EJ50" s="322"/>
      <c r="EK50" s="322"/>
      <c r="EL50" s="322"/>
      <c r="EM50" s="322"/>
      <c r="EN50" s="322"/>
      <c r="EO50" s="322"/>
      <c r="EP50" s="322"/>
      <c r="EQ50" s="322"/>
      <c r="ER50" s="322"/>
      <c r="ES50" s="322"/>
      <c r="ET50" s="322"/>
      <c r="EU50" s="322"/>
      <c r="EV50" s="322"/>
      <c r="EW50" s="322"/>
      <c r="EX50" s="322"/>
      <c r="EY50" s="322"/>
      <c r="EZ50" s="322"/>
      <c r="FA50" s="322"/>
      <c r="FB50" s="322"/>
      <c r="FC50" s="322"/>
      <c r="FD50" s="322"/>
      <c r="FE50" s="322"/>
      <c r="FF50" s="322"/>
      <c r="FG50" s="322"/>
      <c r="FH50" s="322"/>
      <c r="FI50" s="322"/>
      <c r="FJ50" s="322"/>
      <c r="FK50" s="322"/>
      <c r="FL50" s="322"/>
      <c r="FM50" s="322"/>
      <c r="FN50" s="322"/>
      <c r="FO50" s="322"/>
      <c r="FP50" s="322"/>
      <c r="FQ50" s="322"/>
      <c r="FR50" s="322"/>
      <c r="FS50" s="322"/>
      <c r="FT50" s="322"/>
      <c r="FU50" s="322"/>
      <c r="FV50" s="322"/>
      <c r="FW50" s="322"/>
      <c r="FX50" s="322"/>
      <c r="FY50" s="322"/>
      <c r="FZ50" s="322"/>
      <c r="GA50" s="322"/>
      <c r="GB50" s="322"/>
      <c r="GC50" s="322"/>
      <c r="GD50" s="322"/>
      <c r="GE50" s="322"/>
      <c r="GF50" s="322"/>
      <c r="GG50" s="322"/>
      <c r="GH50" s="322"/>
      <c r="GI50" s="322"/>
      <c r="GJ50" s="322"/>
      <c r="GK50" s="322"/>
      <c r="GL50" s="322"/>
      <c r="GM50" s="322"/>
      <c r="GN50" s="322"/>
      <c r="GO50" s="322"/>
      <c r="GP50" s="322"/>
      <c r="GQ50" s="322"/>
      <c r="GR50" s="322"/>
      <c r="GS50" s="322"/>
      <c r="GT50" s="322"/>
      <c r="GU50" s="322"/>
      <c r="GV50" s="322"/>
      <c r="GW50" s="322"/>
      <c r="GX50" s="322"/>
      <c r="GY50" s="322"/>
      <c r="GZ50" s="322"/>
      <c r="HA50" s="322"/>
      <c r="HB50" s="322"/>
      <c r="HC50" s="322"/>
      <c r="HD50" s="322"/>
      <c r="HE50" s="322"/>
      <c r="HF50" s="322"/>
      <c r="HG50" s="322"/>
      <c r="HH50" s="322"/>
      <c r="HI50" s="322"/>
      <c r="HJ50" s="322"/>
      <c r="HK50" s="322"/>
      <c r="HL50" s="322"/>
      <c r="HM50" s="322"/>
      <c r="HN50" s="322"/>
      <c r="HO50" s="322"/>
      <c r="HP50" s="322"/>
      <c r="HQ50" s="322"/>
      <c r="HR50" s="322"/>
      <c r="HS50" s="322"/>
      <c r="HT50" s="322"/>
      <c r="HU50" s="322"/>
      <c r="HV50" s="322"/>
      <c r="HW50" s="322"/>
      <c r="HX50" s="322"/>
      <c r="HY50" s="322"/>
      <c r="HZ50" s="322"/>
      <c r="IA50" s="322"/>
      <c r="IB50" s="322"/>
      <c r="IC50" s="322"/>
    </row>
    <row r="51" spans="1:237" ht="16.5" thickBot="1" x14ac:dyDescent="0.3">
      <c r="A51" s="335"/>
      <c r="B51" s="346"/>
      <c r="C51" s="364" t="s">
        <v>522</v>
      </c>
      <c r="D51" s="345" t="s">
        <v>322</v>
      </c>
      <c r="E51" s="609">
        <v>0</v>
      </c>
      <c r="I51" s="314"/>
      <c r="J51" s="314"/>
      <c r="K51" s="314"/>
      <c r="L51" s="314"/>
      <c r="M51" s="314"/>
      <c r="N51" s="314"/>
      <c r="O51" s="314"/>
      <c r="P51" s="314"/>
      <c r="BV51" s="322"/>
      <c r="BW51" s="322"/>
      <c r="BX51" s="322"/>
      <c r="BY51" s="322"/>
      <c r="BZ51" s="322"/>
      <c r="CA51" s="322"/>
      <c r="CB51" s="322"/>
      <c r="CC51" s="322"/>
      <c r="CD51" s="322"/>
      <c r="CE51" s="322"/>
      <c r="CF51" s="322"/>
      <c r="CG51" s="322"/>
      <c r="CH51" s="322"/>
      <c r="CI51" s="322"/>
      <c r="CJ51" s="322"/>
      <c r="CK51" s="322"/>
      <c r="CL51" s="322"/>
      <c r="CM51" s="322"/>
      <c r="CN51" s="322"/>
      <c r="CO51" s="322"/>
      <c r="CP51" s="322"/>
      <c r="CQ51" s="322"/>
      <c r="CR51" s="322"/>
      <c r="CS51" s="322"/>
      <c r="CT51" s="322"/>
      <c r="CU51" s="322"/>
      <c r="CV51" s="322"/>
      <c r="CW51" s="322"/>
      <c r="CX51" s="322"/>
      <c r="CY51" s="322"/>
      <c r="CZ51" s="322"/>
      <c r="DA51" s="322"/>
      <c r="DB51" s="322"/>
      <c r="DC51" s="322"/>
      <c r="DD51" s="322"/>
      <c r="DE51" s="322"/>
      <c r="DF51" s="322"/>
      <c r="DG51" s="322"/>
      <c r="DH51" s="322"/>
      <c r="DI51" s="322"/>
      <c r="DJ51" s="322"/>
      <c r="DK51" s="322"/>
      <c r="DL51" s="322"/>
      <c r="DM51" s="322"/>
      <c r="DN51" s="322"/>
      <c r="DO51" s="322"/>
      <c r="DP51" s="322"/>
      <c r="DQ51" s="322"/>
      <c r="DR51" s="322"/>
      <c r="DS51" s="322"/>
      <c r="DT51" s="322"/>
      <c r="DU51" s="322"/>
      <c r="DV51" s="322"/>
      <c r="DW51" s="322"/>
      <c r="DX51" s="322"/>
      <c r="DY51" s="322"/>
      <c r="DZ51" s="322"/>
      <c r="EA51" s="322"/>
      <c r="EB51" s="322"/>
      <c r="EC51" s="322"/>
      <c r="ED51" s="322"/>
      <c r="EE51" s="322"/>
      <c r="EF51" s="322"/>
      <c r="EG51" s="322"/>
      <c r="EH51" s="322"/>
      <c r="EI51" s="322"/>
      <c r="EJ51" s="322"/>
      <c r="EK51" s="322"/>
      <c r="EL51" s="322"/>
      <c r="EM51" s="322"/>
      <c r="EN51" s="322"/>
      <c r="EO51" s="322"/>
      <c r="EP51" s="322"/>
      <c r="EQ51" s="322"/>
      <c r="ER51" s="322"/>
      <c r="ES51" s="322"/>
      <c r="ET51" s="322"/>
      <c r="EU51" s="322"/>
      <c r="EV51" s="322"/>
      <c r="EW51" s="322"/>
      <c r="EX51" s="322"/>
      <c r="EY51" s="322"/>
      <c r="EZ51" s="322"/>
      <c r="FA51" s="322"/>
      <c r="FB51" s="322"/>
      <c r="FC51" s="322"/>
      <c r="FD51" s="322"/>
      <c r="FE51" s="322"/>
      <c r="FF51" s="322"/>
      <c r="FG51" s="322"/>
      <c r="FH51" s="322"/>
      <c r="FI51" s="322"/>
      <c r="FJ51" s="322"/>
      <c r="FK51" s="322"/>
      <c r="FL51" s="322"/>
      <c r="FM51" s="322"/>
      <c r="FN51" s="322"/>
      <c r="FO51" s="322"/>
      <c r="FP51" s="322"/>
      <c r="FQ51" s="322"/>
      <c r="FR51" s="322"/>
      <c r="FS51" s="322"/>
      <c r="FT51" s="322"/>
      <c r="FU51" s="322"/>
      <c r="FV51" s="322"/>
      <c r="FW51" s="322"/>
      <c r="FX51" s="322"/>
      <c r="FY51" s="322"/>
      <c r="FZ51" s="322"/>
      <c r="GA51" s="322"/>
      <c r="GB51" s="322"/>
      <c r="GC51" s="322"/>
      <c r="GD51" s="322"/>
      <c r="GE51" s="322"/>
      <c r="GF51" s="322"/>
      <c r="GG51" s="322"/>
      <c r="GH51" s="322"/>
      <c r="GI51" s="322"/>
      <c r="GJ51" s="322"/>
      <c r="GK51" s="322"/>
      <c r="GL51" s="322"/>
      <c r="GM51" s="322"/>
      <c r="GN51" s="322"/>
      <c r="GO51" s="322"/>
      <c r="GP51" s="322"/>
      <c r="GQ51" s="322"/>
      <c r="GR51" s="322"/>
      <c r="GS51" s="322"/>
      <c r="GT51" s="322"/>
      <c r="GU51" s="322"/>
      <c r="GV51" s="322"/>
      <c r="GW51" s="322"/>
      <c r="GX51" s="322"/>
      <c r="GY51" s="322"/>
      <c r="GZ51" s="322"/>
      <c r="HA51" s="322"/>
      <c r="HB51" s="322"/>
      <c r="HC51" s="322"/>
      <c r="HD51" s="322"/>
      <c r="HE51" s="322"/>
      <c r="HF51" s="322"/>
      <c r="HG51" s="322"/>
      <c r="HH51" s="322"/>
      <c r="HI51" s="322"/>
      <c r="HJ51" s="322"/>
      <c r="HK51" s="322"/>
      <c r="HL51" s="322"/>
      <c r="HM51" s="322"/>
      <c r="HN51" s="322"/>
      <c r="HO51" s="322"/>
      <c r="HP51" s="322"/>
      <c r="HQ51" s="322"/>
      <c r="HR51" s="322"/>
      <c r="HS51" s="322"/>
      <c r="HT51" s="322"/>
      <c r="HU51" s="322"/>
      <c r="HV51" s="322"/>
      <c r="HW51" s="322"/>
      <c r="HX51" s="322"/>
      <c r="HY51" s="322"/>
      <c r="HZ51" s="322"/>
      <c r="IA51" s="322"/>
      <c r="IB51" s="322"/>
      <c r="IC51" s="322"/>
    </row>
    <row r="52" spans="1:237" ht="16.5" thickBot="1" x14ac:dyDescent="0.3">
      <c r="A52" s="335"/>
      <c r="B52" s="346"/>
      <c r="C52" s="364" t="s">
        <v>523</v>
      </c>
      <c r="D52" s="345" t="s">
        <v>322</v>
      </c>
      <c r="E52" s="609">
        <v>0</v>
      </c>
      <c r="I52" s="314"/>
      <c r="J52" s="314"/>
      <c r="K52" s="314"/>
      <c r="L52" s="314"/>
      <c r="M52" s="314"/>
      <c r="N52" s="314"/>
      <c r="O52" s="314"/>
      <c r="P52" s="314"/>
      <c r="BV52" s="322"/>
      <c r="BW52" s="322"/>
      <c r="BX52" s="322"/>
      <c r="BY52" s="322"/>
      <c r="BZ52" s="322"/>
      <c r="CA52" s="322"/>
      <c r="CB52" s="322"/>
      <c r="CC52" s="322"/>
      <c r="CD52" s="322"/>
      <c r="CE52" s="322"/>
      <c r="CF52" s="322"/>
      <c r="CG52" s="322"/>
      <c r="CH52" s="322"/>
      <c r="CI52" s="322"/>
      <c r="CJ52" s="322"/>
      <c r="CK52" s="322"/>
      <c r="CL52" s="322"/>
      <c r="CM52" s="322"/>
      <c r="CN52" s="322"/>
      <c r="CO52" s="322"/>
      <c r="CP52" s="322"/>
      <c r="CQ52" s="322"/>
      <c r="CR52" s="322"/>
      <c r="CS52" s="322"/>
      <c r="CT52" s="322"/>
      <c r="CU52" s="322"/>
      <c r="CV52" s="322"/>
      <c r="CW52" s="322"/>
      <c r="CX52" s="322"/>
      <c r="CY52" s="322"/>
      <c r="CZ52" s="322"/>
      <c r="DA52" s="322"/>
      <c r="DB52" s="322"/>
      <c r="DC52" s="322"/>
      <c r="DD52" s="322"/>
      <c r="DE52" s="322"/>
      <c r="DF52" s="322"/>
      <c r="DG52" s="322"/>
      <c r="DH52" s="322"/>
      <c r="DI52" s="322"/>
      <c r="DJ52" s="322"/>
      <c r="DK52" s="322"/>
      <c r="DL52" s="322"/>
      <c r="DM52" s="322"/>
      <c r="DN52" s="322"/>
      <c r="DO52" s="322"/>
      <c r="DP52" s="322"/>
      <c r="DQ52" s="322"/>
      <c r="DR52" s="322"/>
      <c r="DS52" s="322"/>
      <c r="DT52" s="322"/>
      <c r="DU52" s="322"/>
      <c r="DV52" s="322"/>
      <c r="DW52" s="322"/>
      <c r="DX52" s="322"/>
      <c r="DY52" s="322"/>
      <c r="DZ52" s="322"/>
      <c r="EA52" s="322"/>
      <c r="EB52" s="322"/>
      <c r="EC52" s="322"/>
      <c r="ED52" s="322"/>
      <c r="EE52" s="322"/>
      <c r="EF52" s="322"/>
      <c r="EG52" s="322"/>
      <c r="EH52" s="322"/>
      <c r="EI52" s="322"/>
      <c r="EJ52" s="322"/>
      <c r="EK52" s="322"/>
      <c r="EL52" s="322"/>
      <c r="EM52" s="322"/>
      <c r="EN52" s="322"/>
      <c r="EO52" s="322"/>
      <c r="EP52" s="322"/>
      <c r="EQ52" s="322"/>
      <c r="ER52" s="322"/>
      <c r="ES52" s="322"/>
      <c r="ET52" s="322"/>
      <c r="EU52" s="322"/>
      <c r="EV52" s="322"/>
      <c r="EW52" s="322"/>
      <c r="EX52" s="322"/>
      <c r="EY52" s="322"/>
      <c r="EZ52" s="322"/>
      <c r="FA52" s="322"/>
      <c r="FB52" s="322"/>
      <c r="FC52" s="322"/>
      <c r="FD52" s="322"/>
      <c r="FE52" s="322"/>
      <c r="FF52" s="322"/>
      <c r="FG52" s="322"/>
      <c r="FH52" s="322"/>
      <c r="FI52" s="322"/>
      <c r="FJ52" s="322"/>
      <c r="FK52" s="322"/>
      <c r="FL52" s="322"/>
      <c r="FM52" s="322"/>
      <c r="FN52" s="322"/>
      <c r="FO52" s="322"/>
      <c r="FP52" s="322"/>
      <c r="FQ52" s="322"/>
      <c r="FR52" s="322"/>
      <c r="FS52" s="322"/>
      <c r="FT52" s="322"/>
      <c r="FU52" s="322"/>
      <c r="FV52" s="322"/>
      <c r="FW52" s="322"/>
      <c r="FX52" s="322"/>
      <c r="FY52" s="322"/>
      <c r="FZ52" s="322"/>
      <c r="GA52" s="322"/>
      <c r="GB52" s="322"/>
      <c r="GC52" s="322"/>
      <c r="GD52" s="322"/>
      <c r="GE52" s="322"/>
      <c r="GF52" s="322"/>
      <c r="GG52" s="322"/>
      <c r="GH52" s="322"/>
      <c r="GI52" s="322"/>
      <c r="GJ52" s="322"/>
      <c r="GK52" s="322"/>
      <c r="GL52" s="322"/>
      <c r="GM52" s="322"/>
      <c r="GN52" s="322"/>
      <c r="GO52" s="322"/>
      <c r="GP52" s="322"/>
      <c r="GQ52" s="322"/>
      <c r="GR52" s="322"/>
      <c r="GS52" s="322"/>
      <c r="GT52" s="322"/>
      <c r="GU52" s="322"/>
      <c r="GV52" s="322"/>
      <c r="GW52" s="322"/>
      <c r="GX52" s="322"/>
      <c r="GY52" s="322"/>
      <c r="GZ52" s="322"/>
      <c r="HA52" s="322"/>
      <c r="HB52" s="322"/>
      <c r="HC52" s="322"/>
      <c r="HD52" s="322"/>
      <c r="HE52" s="322"/>
      <c r="HF52" s="322"/>
      <c r="HG52" s="322"/>
      <c r="HH52" s="322"/>
      <c r="HI52" s="322"/>
      <c r="HJ52" s="322"/>
      <c r="HK52" s="322"/>
      <c r="HL52" s="322"/>
      <c r="HM52" s="322"/>
      <c r="HN52" s="322"/>
      <c r="HO52" s="322"/>
      <c r="HP52" s="322"/>
      <c r="HQ52" s="322"/>
      <c r="HR52" s="322"/>
      <c r="HS52" s="322"/>
      <c r="HT52" s="322"/>
      <c r="HU52" s="322"/>
      <c r="HV52" s="322"/>
      <c r="HW52" s="322"/>
      <c r="HX52" s="322"/>
      <c r="HY52" s="322"/>
      <c r="HZ52" s="322"/>
      <c r="IA52" s="322"/>
      <c r="IB52" s="322"/>
      <c r="IC52" s="322"/>
    </row>
    <row r="53" spans="1:237" ht="16.5" thickBot="1" x14ac:dyDescent="0.3">
      <c r="A53" s="335"/>
      <c r="B53" s="368"/>
      <c r="C53" s="509" t="s">
        <v>524</v>
      </c>
      <c r="D53" s="347" t="s">
        <v>322</v>
      </c>
      <c r="E53" s="609">
        <v>0</v>
      </c>
      <c r="I53" s="314"/>
      <c r="J53" s="314"/>
      <c r="K53" s="314"/>
      <c r="L53" s="314"/>
      <c r="M53" s="314"/>
      <c r="N53" s="314"/>
      <c r="O53" s="314"/>
      <c r="P53" s="314"/>
      <c r="BV53" s="322"/>
      <c r="BW53" s="322"/>
      <c r="BX53" s="322"/>
      <c r="BY53" s="322"/>
      <c r="BZ53" s="322"/>
      <c r="CA53" s="322"/>
      <c r="CB53" s="322"/>
      <c r="CC53" s="322"/>
      <c r="CD53" s="322"/>
      <c r="CE53" s="322"/>
      <c r="CF53" s="322"/>
      <c r="CG53" s="322"/>
      <c r="CH53" s="322"/>
      <c r="CI53" s="322"/>
      <c r="CJ53" s="322"/>
      <c r="CK53" s="322"/>
      <c r="CL53" s="322"/>
      <c r="CM53" s="322"/>
      <c r="CN53" s="322"/>
      <c r="CO53" s="322"/>
      <c r="CP53" s="322"/>
      <c r="CQ53" s="322"/>
      <c r="CR53" s="322"/>
      <c r="CS53" s="322"/>
      <c r="CT53" s="322"/>
      <c r="CU53" s="322"/>
      <c r="CV53" s="322"/>
      <c r="CW53" s="322"/>
      <c r="CX53" s="322"/>
      <c r="CY53" s="322"/>
      <c r="CZ53" s="322"/>
      <c r="DA53" s="322"/>
      <c r="DB53" s="322"/>
      <c r="DC53" s="322"/>
      <c r="DD53" s="322"/>
      <c r="DE53" s="322"/>
      <c r="DF53" s="322"/>
      <c r="DG53" s="322"/>
      <c r="DH53" s="322"/>
      <c r="DI53" s="322"/>
      <c r="DJ53" s="322"/>
      <c r="DK53" s="322"/>
      <c r="DL53" s="322"/>
      <c r="DM53" s="322"/>
      <c r="DN53" s="322"/>
      <c r="DO53" s="322"/>
      <c r="DP53" s="322"/>
      <c r="DQ53" s="322"/>
      <c r="DR53" s="322"/>
      <c r="DS53" s="322"/>
      <c r="DT53" s="322"/>
      <c r="DU53" s="322"/>
      <c r="DV53" s="322"/>
      <c r="DW53" s="322"/>
      <c r="DX53" s="322"/>
      <c r="DY53" s="322"/>
      <c r="DZ53" s="322"/>
      <c r="EA53" s="322"/>
      <c r="EB53" s="322"/>
      <c r="EC53" s="322"/>
      <c r="ED53" s="322"/>
      <c r="EE53" s="322"/>
      <c r="EF53" s="322"/>
      <c r="EG53" s="322"/>
      <c r="EH53" s="322"/>
      <c r="EI53" s="322"/>
      <c r="EJ53" s="322"/>
      <c r="EK53" s="322"/>
      <c r="EL53" s="322"/>
      <c r="EM53" s="322"/>
      <c r="EN53" s="322"/>
      <c r="EO53" s="322"/>
      <c r="EP53" s="322"/>
      <c r="EQ53" s="322"/>
      <c r="ER53" s="322"/>
      <c r="ES53" s="322"/>
      <c r="ET53" s="322"/>
      <c r="EU53" s="322"/>
      <c r="EV53" s="322"/>
      <c r="EW53" s="322"/>
      <c r="EX53" s="322"/>
      <c r="EY53" s="322"/>
      <c r="EZ53" s="322"/>
      <c r="FA53" s="322"/>
      <c r="FB53" s="322"/>
      <c r="FC53" s="322"/>
      <c r="FD53" s="322"/>
      <c r="FE53" s="322"/>
      <c r="FF53" s="322"/>
      <c r="FG53" s="322"/>
      <c r="FH53" s="322"/>
      <c r="FI53" s="322"/>
      <c r="FJ53" s="322"/>
      <c r="FK53" s="322"/>
      <c r="FL53" s="322"/>
      <c r="FM53" s="322"/>
      <c r="FN53" s="322"/>
      <c r="FO53" s="322"/>
      <c r="FP53" s="322"/>
      <c r="FQ53" s="322"/>
      <c r="FR53" s="322"/>
      <c r="FS53" s="322"/>
      <c r="FT53" s="322"/>
      <c r="FU53" s="322"/>
      <c r="FV53" s="322"/>
      <c r="FW53" s="322"/>
      <c r="FX53" s="322"/>
      <c r="FY53" s="322"/>
      <c r="FZ53" s="322"/>
      <c r="GA53" s="322"/>
      <c r="GB53" s="322"/>
      <c r="GC53" s="322"/>
      <c r="GD53" s="322"/>
      <c r="GE53" s="322"/>
      <c r="GF53" s="322"/>
      <c r="GG53" s="322"/>
      <c r="GH53" s="322"/>
      <c r="GI53" s="322"/>
      <c r="GJ53" s="322"/>
      <c r="GK53" s="322"/>
      <c r="GL53" s="322"/>
      <c r="GM53" s="322"/>
      <c r="GN53" s="322"/>
      <c r="GO53" s="322"/>
      <c r="GP53" s="322"/>
      <c r="GQ53" s="322"/>
      <c r="GR53" s="322"/>
      <c r="GS53" s="322"/>
      <c r="GT53" s="322"/>
      <c r="GU53" s="322"/>
      <c r="GV53" s="322"/>
      <c r="GW53" s="322"/>
      <c r="GX53" s="322"/>
      <c r="GY53" s="322"/>
      <c r="GZ53" s="322"/>
      <c r="HA53" s="322"/>
      <c r="HB53" s="322"/>
      <c r="HC53" s="322"/>
      <c r="HD53" s="322"/>
      <c r="HE53" s="322"/>
      <c r="HF53" s="322"/>
      <c r="HG53" s="322"/>
      <c r="HH53" s="322"/>
      <c r="HI53" s="322"/>
      <c r="HJ53" s="322"/>
      <c r="HK53" s="322"/>
      <c r="HL53" s="322"/>
      <c r="HM53" s="322"/>
      <c r="HN53" s="322"/>
      <c r="HO53" s="322"/>
      <c r="HP53" s="322"/>
      <c r="HQ53" s="322"/>
      <c r="HR53" s="322"/>
      <c r="HS53" s="322"/>
      <c r="HT53" s="322"/>
      <c r="HU53" s="322"/>
      <c r="HV53" s="322"/>
      <c r="HW53" s="322"/>
      <c r="HX53" s="322"/>
      <c r="HY53" s="322"/>
      <c r="HZ53" s="322"/>
      <c r="IA53" s="322"/>
      <c r="IB53" s="322"/>
      <c r="IC53" s="322"/>
    </row>
    <row r="54" spans="1:237" x14ac:dyDescent="0.25">
      <c r="A54" s="314"/>
      <c r="B54" s="314"/>
      <c r="C54" s="314"/>
      <c r="D54" s="314"/>
      <c r="E54" s="314"/>
      <c r="I54" s="314"/>
      <c r="J54" s="314"/>
      <c r="K54" s="314"/>
      <c r="L54" s="314"/>
      <c r="M54" s="314"/>
      <c r="N54" s="314"/>
      <c r="O54" s="314"/>
      <c r="P54" s="314"/>
      <c r="BV54" s="322"/>
      <c r="BW54" s="322"/>
      <c r="BX54" s="322"/>
      <c r="BY54" s="322"/>
      <c r="BZ54" s="322"/>
      <c r="CA54" s="322"/>
      <c r="CB54" s="322"/>
      <c r="CC54" s="322"/>
      <c r="CD54" s="322"/>
      <c r="CE54" s="322"/>
      <c r="CF54" s="322"/>
      <c r="CG54" s="322"/>
      <c r="CH54" s="322"/>
      <c r="CI54" s="322"/>
      <c r="CJ54" s="322"/>
      <c r="CK54" s="322"/>
      <c r="CL54" s="322"/>
      <c r="CM54" s="322"/>
      <c r="CN54" s="322"/>
      <c r="CO54" s="322"/>
      <c r="CP54" s="322"/>
      <c r="CQ54" s="322"/>
      <c r="CR54" s="322"/>
      <c r="CS54" s="322"/>
      <c r="CT54" s="322"/>
      <c r="CU54" s="322"/>
      <c r="CV54" s="322"/>
      <c r="CW54" s="322"/>
      <c r="CX54" s="322"/>
      <c r="CY54" s="322"/>
      <c r="CZ54" s="322"/>
      <c r="DA54" s="322"/>
      <c r="DB54" s="322"/>
      <c r="DC54" s="322"/>
      <c r="DD54" s="322"/>
      <c r="DE54" s="322"/>
      <c r="DF54" s="322"/>
      <c r="DG54" s="322"/>
      <c r="DH54" s="322"/>
      <c r="DI54" s="322"/>
      <c r="DJ54" s="322"/>
      <c r="DK54" s="322"/>
      <c r="DL54" s="322"/>
      <c r="DM54" s="322"/>
      <c r="DN54" s="322"/>
      <c r="DO54" s="322"/>
      <c r="DP54" s="322"/>
      <c r="DQ54" s="322"/>
      <c r="DR54" s="322"/>
      <c r="DS54" s="322"/>
      <c r="DT54" s="322"/>
      <c r="DU54" s="322"/>
      <c r="DV54" s="322"/>
      <c r="DW54" s="322"/>
      <c r="DX54" s="322"/>
      <c r="DY54" s="322"/>
      <c r="DZ54" s="322"/>
      <c r="EA54" s="322"/>
      <c r="EB54" s="322"/>
      <c r="EC54" s="322"/>
      <c r="ED54" s="322"/>
      <c r="EE54" s="322"/>
      <c r="EF54" s="322"/>
      <c r="EG54" s="322"/>
      <c r="EH54" s="322"/>
      <c r="EI54" s="322"/>
      <c r="EJ54" s="322"/>
      <c r="EK54" s="322"/>
      <c r="EL54" s="322"/>
      <c r="EM54" s="322"/>
      <c r="EN54" s="322"/>
      <c r="EO54" s="322"/>
      <c r="EP54" s="322"/>
      <c r="EQ54" s="322"/>
      <c r="ER54" s="322"/>
      <c r="ES54" s="322"/>
      <c r="ET54" s="322"/>
      <c r="EU54" s="322"/>
      <c r="EV54" s="322"/>
      <c r="EW54" s="322"/>
      <c r="EX54" s="322"/>
      <c r="EY54" s="322"/>
      <c r="EZ54" s="322"/>
      <c r="FA54" s="322"/>
      <c r="FB54" s="322"/>
      <c r="FC54" s="322"/>
      <c r="FD54" s="322"/>
      <c r="FE54" s="322"/>
      <c r="FF54" s="322"/>
      <c r="FG54" s="322"/>
      <c r="FH54" s="322"/>
      <c r="FI54" s="322"/>
      <c r="FJ54" s="322"/>
      <c r="FK54" s="322"/>
      <c r="FL54" s="322"/>
      <c r="FM54" s="322"/>
      <c r="FN54" s="322"/>
      <c r="FO54" s="322"/>
      <c r="FP54" s="322"/>
      <c r="FQ54" s="322"/>
      <c r="FR54" s="322"/>
      <c r="FS54" s="322"/>
      <c r="FT54" s="322"/>
      <c r="FU54" s="322"/>
      <c r="FV54" s="322"/>
      <c r="FW54" s="322"/>
      <c r="FX54" s="322"/>
      <c r="FY54" s="322"/>
      <c r="FZ54" s="322"/>
      <c r="GA54" s="322"/>
      <c r="GB54" s="322"/>
      <c r="GC54" s="322"/>
      <c r="GD54" s="322"/>
      <c r="GE54" s="322"/>
      <c r="GF54" s="322"/>
      <c r="GG54" s="322"/>
      <c r="GH54" s="322"/>
      <c r="GI54" s="322"/>
      <c r="GJ54" s="322"/>
      <c r="GK54" s="322"/>
      <c r="GL54" s="322"/>
      <c r="GM54" s="322"/>
      <c r="GN54" s="322"/>
      <c r="GO54" s="322"/>
      <c r="GP54" s="322"/>
      <c r="GQ54" s="322"/>
      <c r="GR54" s="322"/>
      <c r="GS54" s="322"/>
      <c r="GT54" s="322"/>
      <c r="GU54" s="322"/>
      <c r="GV54" s="322"/>
      <c r="GW54" s="322"/>
      <c r="GX54" s="322"/>
      <c r="GY54" s="322"/>
      <c r="GZ54" s="322"/>
      <c r="HA54" s="322"/>
      <c r="HB54" s="322"/>
      <c r="HC54" s="322"/>
      <c r="HD54" s="322"/>
      <c r="HE54" s="322"/>
      <c r="HF54" s="322"/>
      <c r="HG54" s="322"/>
      <c r="HH54" s="322"/>
      <c r="HI54" s="322"/>
      <c r="HJ54" s="322"/>
      <c r="HK54" s="322"/>
      <c r="HL54" s="322"/>
      <c r="HM54" s="322"/>
      <c r="HN54" s="322"/>
      <c r="HO54" s="322"/>
      <c r="HP54" s="322"/>
      <c r="HQ54" s="322"/>
      <c r="HR54" s="322"/>
      <c r="HS54" s="322"/>
      <c r="HT54" s="322"/>
      <c r="HU54" s="322"/>
      <c r="HV54" s="322"/>
      <c r="HW54" s="322"/>
      <c r="HX54" s="322"/>
      <c r="HY54" s="322"/>
      <c r="HZ54" s="322"/>
      <c r="IA54" s="322"/>
      <c r="IB54" s="322"/>
      <c r="IC54" s="322"/>
    </row>
    <row r="55" spans="1:237" ht="81.75" customHeight="1" x14ac:dyDescent="0.25">
      <c r="A55" s="348" t="s">
        <v>338</v>
      </c>
      <c r="B55" s="528" t="s">
        <v>345</v>
      </c>
      <c r="C55" s="528"/>
      <c r="D55" s="528"/>
      <c r="E55" s="529"/>
      <c r="I55" s="314"/>
      <c r="J55" s="314"/>
      <c r="K55" s="314"/>
      <c r="L55" s="314"/>
      <c r="M55" s="314"/>
      <c r="N55" s="314"/>
      <c r="O55" s="314"/>
      <c r="P55" s="314"/>
      <c r="BV55" s="322"/>
      <c r="BW55" s="322"/>
      <c r="BX55" s="322"/>
      <c r="BY55" s="322"/>
      <c r="BZ55" s="322"/>
      <c r="CA55" s="322"/>
      <c r="CB55" s="322"/>
      <c r="CC55" s="322"/>
      <c r="CD55" s="322"/>
      <c r="CE55" s="322"/>
      <c r="CF55" s="322"/>
      <c r="CG55" s="322"/>
      <c r="CH55" s="322"/>
      <c r="CI55" s="322"/>
      <c r="CJ55" s="322"/>
      <c r="CK55" s="322"/>
      <c r="CL55" s="322"/>
      <c r="CM55" s="322"/>
      <c r="CN55" s="322"/>
      <c r="CO55" s="322"/>
      <c r="CP55" s="322"/>
      <c r="CQ55" s="322"/>
      <c r="CR55" s="322"/>
      <c r="CS55" s="322"/>
      <c r="CT55" s="322"/>
      <c r="CU55" s="322"/>
      <c r="CV55" s="322"/>
      <c r="CW55" s="322"/>
      <c r="CX55" s="322"/>
      <c r="CY55" s="322"/>
      <c r="CZ55" s="322"/>
      <c r="DA55" s="322"/>
      <c r="DB55" s="322"/>
      <c r="DC55" s="322"/>
      <c r="DD55" s="322"/>
      <c r="DE55" s="322"/>
      <c r="DF55" s="322"/>
      <c r="DG55" s="322"/>
      <c r="DH55" s="322"/>
      <c r="DI55" s="322"/>
      <c r="DJ55" s="322"/>
      <c r="DK55" s="322"/>
      <c r="DL55" s="322"/>
      <c r="DM55" s="322"/>
      <c r="DN55" s="322"/>
      <c r="DO55" s="322"/>
      <c r="DP55" s="322"/>
      <c r="DQ55" s="322"/>
      <c r="DR55" s="322"/>
      <c r="DS55" s="322"/>
      <c r="DT55" s="322"/>
      <c r="DU55" s="322"/>
      <c r="DV55" s="322"/>
      <c r="DW55" s="322"/>
      <c r="DX55" s="322"/>
      <c r="DY55" s="322"/>
      <c r="DZ55" s="322"/>
      <c r="EA55" s="322"/>
      <c r="EB55" s="322"/>
      <c r="EC55" s="322"/>
      <c r="ED55" s="322"/>
      <c r="EE55" s="322"/>
      <c r="EF55" s="322"/>
      <c r="EG55" s="322"/>
      <c r="EH55" s="322"/>
      <c r="EI55" s="322"/>
      <c r="EJ55" s="322"/>
      <c r="EK55" s="322"/>
      <c r="EL55" s="322"/>
      <c r="EM55" s="322"/>
      <c r="EN55" s="322"/>
      <c r="EO55" s="322"/>
      <c r="EP55" s="322"/>
      <c r="EQ55" s="322"/>
      <c r="ER55" s="322"/>
      <c r="ES55" s="322"/>
      <c r="ET55" s="322"/>
      <c r="EU55" s="322"/>
      <c r="EV55" s="322"/>
      <c r="EW55" s="322"/>
      <c r="EX55" s="322"/>
      <c r="EY55" s="322"/>
      <c r="EZ55" s="322"/>
      <c r="FA55" s="322"/>
      <c r="FB55" s="322"/>
      <c r="FC55" s="322"/>
      <c r="FD55" s="322"/>
      <c r="FE55" s="322"/>
      <c r="FF55" s="322"/>
      <c r="FG55" s="322"/>
      <c r="FH55" s="322"/>
      <c r="FI55" s="322"/>
      <c r="FJ55" s="322"/>
      <c r="FK55" s="322"/>
      <c r="FL55" s="322"/>
      <c r="FM55" s="322"/>
      <c r="FN55" s="322"/>
      <c r="FO55" s="322"/>
      <c r="FP55" s="322"/>
      <c r="FQ55" s="322"/>
      <c r="FR55" s="322"/>
      <c r="FS55" s="322"/>
      <c r="FT55" s="322"/>
      <c r="FU55" s="322"/>
      <c r="FV55" s="322"/>
      <c r="FW55" s="322"/>
      <c r="FX55" s="322"/>
      <c r="FY55" s="322"/>
      <c r="FZ55" s="322"/>
      <c r="GA55" s="322"/>
      <c r="GB55" s="322"/>
      <c r="GC55" s="322"/>
      <c r="GD55" s="322"/>
      <c r="GE55" s="322"/>
      <c r="GF55" s="322"/>
      <c r="GG55" s="322"/>
      <c r="GH55" s="322"/>
      <c r="GI55" s="322"/>
      <c r="GJ55" s="322"/>
      <c r="GK55" s="322"/>
      <c r="GL55" s="322"/>
      <c r="GM55" s="322"/>
      <c r="GN55" s="322"/>
      <c r="GO55" s="322"/>
      <c r="GP55" s="322"/>
      <c r="GQ55" s="322"/>
      <c r="GR55" s="322"/>
      <c r="GS55" s="322"/>
      <c r="GT55" s="322"/>
      <c r="GU55" s="322"/>
      <c r="GV55" s="322"/>
      <c r="GW55" s="322"/>
      <c r="GX55" s="322"/>
      <c r="GY55" s="322"/>
      <c r="GZ55" s="322"/>
      <c r="HA55" s="322"/>
      <c r="HB55" s="322"/>
      <c r="HC55" s="322"/>
      <c r="HD55" s="322"/>
      <c r="HE55" s="322"/>
      <c r="HF55" s="322"/>
      <c r="HG55" s="322"/>
      <c r="HH55" s="322"/>
      <c r="HI55" s="322"/>
      <c r="HJ55" s="322"/>
      <c r="HK55" s="322"/>
      <c r="HL55" s="322"/>
      <c r="HM55" s="322"/>
      <c r="HN55" s="322"/>
      <c r="HO55" s="322"/>
      <c r="HP55" s="322"/>
      <c r="HQ55" s="322"/>
      <c r="HR55" s="322"/>
      <c r="HS55" s="322"/>
      <c r="HT55" s="322"/>
      <c r="HU55" s="322"/>
      <c r="HV55" s="322"/>
      <c r="HW55" s="322"/>
      <c r="HX55" s="322"/>
      <c r="HY55" s="322"/>
      <c r="HZ55" s="322"/>
      <c r="IA55" s="322"/>
      <c r="IB55" s="322"/>
      <c r="IC55" s="322"/>
    </row>
    <row r="56" spans="1:237" ht="27.6" customHeight="1" x14ac:dyDescent="0.25">
      <c r="A56" s="342" t="s">
        <v>339</v>
      </c>
      <c r="B56" s="522" t="s">
        <v>346</v>
      </c>
      <c r="C56" s="523"/>
      <c r="D56" s="523"/>
      <c r="E56" s="525"/>
      <c r="H56" s="314"/>
      <c r="I56" s="314"/>
      <c r="J56" s="314"/>
      <c r="K56" s="314"/>
      <c r="L56" s="314"/>
      <c r="M56" s="314"/>
      <c r="N56" s="314"/>
      <c r="O56" s="314"/>
      <c r="P56" s="314"/>
      <c r="BV56" s="322"/>
      <c r="BW56" s="322"/>
      <c r="BX56" s="322"/>
      <c r="BY56" s="322"/>
      <c r="BZ56" s="322"/>
      <c r="CA56" s="322"/>
      <c r="CB56" s="322"/>
      <c r="CC56" s="322"/>
      <c r="CD56" s="322"/>
      <c r="CE56" s="322"/>
      <c r="CF56" s="322"/>
      <c r="CG56" s="322"/>
      <c r="CH56" s="322"/>
      <c r="CI56" s="322"/>
      <c r="CJ56" s="322"/>
      <c r="CK56" s="322"/>
      <c r="CL56" s="322"/>
      <c r="CM56" s="322"/>
      <c r="CN56" s="322"/>
      <c r="CO56" s="322"/>
      <c r="CP56" s="322"/>
      <c r="CQ56" s="322"/>
      <c r="CR56" s="322"/>
      <c r="CS56" s="322"/>
      <c r="CT56" s="322"/>
      <c r="CU56" s="322"/>
      <c r="CV56" s="322"/>
      <c r="CW56" s="322"/>
      <c r="CX56" s="322"/>
      <c r="CY56" s="322"/>
      <c r="CZ56" s="322"/>
      <c r="DA56" s="322"/>
      <c r="DB56" s="322"/>
      <c r="DC56" s="322"/>
      <c r="DD56" s="322"/>
      <c r="DE56" s="322"/>
      <c r="DF56" s="322"/>
      <c r="DG56" s="322"/>
      <c r="DH56" s="322"/>
      <c r="DI56" s="322"/>
      <c r="DJ56" s="322"/>
      <c r="DK56" s="322"/>
      <c r="DL56" s="322"/>
      <c r="DM56" s="322"/>
      <c r="DN56" s="322"/>
      <c r="DO56" s="322"/>
      <c r="DP56" s="322"/>
      <c r="DQ56" s="322"/>
      <c r="DR56" s="322"/>
      <c r="DS56" s="322"/>
      <c r="DT56" s="322"/>
      <c r="DU56" s="322"/>
      <c r="DV56" s="322"/>
      <c r="DW56" s="322"/>
      <c r="DX56" s="322"/>
      <c r="DY56" s="322"/>
      <c r="DZ56" s="322"/>
      <c r="EA56" s="322"/>
      <c r="EB56" s="322"/>
      <c r="EC56" s="322"/>
      <c r="ED56" s="322"/>
      <c r="EE56" s="322"/>
      <c r="EF56" s="322"/>
      <c r="EG56" s="322"/>
      <c r="EH56" s="322"/>
      <c r="EI56" s="322"/>
      <c r="EJ56" s="322"/>
      <c r="EK56" s="322"/>
      <c r="EL56" s="322"/>
      <c r="EM56" s="322"/>
      <c r="EN56" s="322"/>
      <c r="EO56" s="322"/>
      <c r="EP56" s="322"/>
      <c r="EQ56" s="322"/>
      <c r="ER56" s="322"/>
      <c r="ES56" s="322"/>
      <c r="ET56" s="322"/>
      <c r="EU56" s="322"/>
      <c r="EV56" s="322"/>
      <c r="EW56" s="322"/>
      <c r="EX56" s="322"/>
      <c r="EY56" s="322"/>
      <c r="EZ56" s="322"/>
      <c r="FA56" s="322"/>
      <c r="FB56" s="322"/>
      <c r="FC56" s="322"/>
      <c r="FD56" s="322"/>
      <c r="FE56" s="322"/>
      <c r="FF56" s="322"/>
      <c r="FG56" s="322"/>
      <c r="FH56" s="322"/>
      <c r="FI56" s="322"/>
      <c r="FJ56" s="322"/>
      <c r="FK56" s="322"/>
      <c r="FL56" s="322"/>
      <c r="FM56" s="322"/>
      <c r="FN56" s="322"/>
      <c r="FO56" s="322"/>
      <c r="FP56" s="322"/>
      <c r="FQ56" s="322"/>
      <c r="FR56" s="322"/>
      <c r="FS56" s="322"/>
      <c r="FT56" s="322"/>
      <c r="FU56" s="322"/>
      <c r="FV56" s="322"/>
      <c r="FW56" s="322"/>
      <c r="FX56" s="322"/>
      <c r="FY56" s="322"/>
      <c r="FZ56" s="322"/>
      <c r="GA56" s="322"/>
      <c r="GB56" s="322"/>
      <c r="GC56" s="322"/>
      <c r="GD56" s="322"/>
      <c r="GE56" s="322"/>
      <c r="GF56" s="322"/>
      <c r="GG56" s="322"/>
      <c r="GH56" s="322"/>
      <c r="GI56" s="322"/>
      <c r="GJ56" s="322"/>
      <c r="GK56" s="322"/>
      <c r="GL56" s="322"/>
      <c r="GM56" s="322"/>
      <c r="GN56" s="322"/>
      <c r="GO56" s="322"/>
      <c r="GP56" s="322"/>
      <c r="GQ56" s="322"/>
      <c r="GR56" s="322"/>
      <c r="GS56" s="322"/>
      <c r="GT56" s="322"/>
      <c r="GU56" s="322"/>
      <c r="GV56" s="322"/>
      <c r="GW56" s="322"/>
      <c r="GX56" s="322"/>
      <c r="GY56" s="322"/>
      <c r="GZ56" s="322"/>
      <c r="HA56" s="322"/>
      <c r="HB56" s="322"/>
      <c r="HC56" s="322"/>
      <c r="HD56" s="322"/>
      <c r="HE56" s="322"/>
      <c r="HF56" s="322"/>
      <c r="HG56" s="322"/>
      <c r="HH56" s="322"/>
      <c r="HI56" s="322"/>
      <c r="HJ56" s="322"/>
      <c r="HK56" s="322"/>
      <c r="HL56" s="322"/>
      <c r="HM56" s="322"/>
      <c r="HN56" s="322"/>
      <c r="HO56" s="322"/>
      <c r="HP56" s="322"/>
      <c r="HQ56" s="322"/>
      <c r="HR56" s="322"/>
      <c r="HS56" s="322"/>
      <c r="HT56" s="322"/>
      <c r="HU56" s="322"/>
      <c r="HV56" s="322"/>
      <c r="HW56" s="322"/>
      <c r="HX56" s="322"/>
      <c r="HY56" s="322"/>
      <c r="HZ56" s="322"/>
      <c r="IA56" s="322"/>
      <c r="IB56" s="322"/>
      <c r="IC56" s="322"/>
    </row>
    <row r="57" spans="1:237" ht="38.25" thickBot="1" x14ac:dyDescent="0.3">
      <c r="A57" s="335" t="s">
        <v>266</v>
      </c>
      <c r="B57" s="405" t="s">
        <v>295</v>
      </c>
      <c r="C57" s="405" t="s">
        <v>308</v>
      </c>
      <c r="D57" s="405" t="s">
        <v>321</v>
      </c>
      <c r="E57" s="405" t="s">
        <v>296</v>
      </c>
      <c r="I57" s="314"/>
      <c r="J57" s="314"/>
      <c r="K57" s="314"/>
      <c r="L57" s="314"/>
      <c r="M57" s="314"/>
      <c r="N57" s="314"/>
      <c r="O57" s="314"/>
      <c r="P57" s="314"/>
      <c r="BV57" s="322"/>
      <c r="BW57" s="322"/>
      <c r="BX57" s="322"/>
      <c r="BY57" s="322"/>
      <c r="BZ57" s="322"/>
      <c r="CA57" s="322"/>
      <c r="CB57" s="322"/>
      <c r="CC57" s="322"/>
      <c r="CD57" s="322"/>
      <c r="CE57" s="322"/>
      <c r="CF57" s="322"/>
      <c r="CG57" s="322"/>
      <c r="CH57" s="322"/>
      <c r="CI57" s="322"/>
      <c r="CJ57" s="322"/>
      <c r="CK57" s="322"/>
      <c r="CL57" s="322"/>
      <c r="CM57" s="322"/>
      <c r="CN57" s="322"/>
      <c r="CO57" s="322"/>
      <c r="CP57" s="322"/>
      <c r="CQ57" s="322"/>
      <c r="CR57" s="322"/>
      <c r="CS57" s="322"/>
      <c r="CT57" s="322"/>
      <c r="CU57" s="322"/>
      <c r="CV57" s="322"/>
      <c r="CW57" s="322"/>
      <c r="CX57" s="322"/>
      <c r="CY57" s="322"/>
      <c r="CZ57" s="322"/>
      <c r="DA57" s="322"/>
      <c r="DB57" s="322"/>
      <c r="DC57" s="322"/>
      <c r="DD57" s="322"/>
      <c r="DE57" s="322"/>
      <c r="DF57" s="322"/>
      <c r="DG57" s="322"/>
      <c r="DH57" s="322"/>
      <c r="DI57" s="322"/>
      <c r="DJ57" s="322"/>
      <c r="DK57" s="322"/>
      <c r="DL57" s="322"/>
      <c r="DM57" s="322"/>
      <c r="DN57" s="322"/>
      <c r="DO57" s="322"/>
      <c r="DP57" s="322"/>
      <c r="DQ57" s="322"/>
      <c r="DR57" s="322"/>
      <c r="DS57" s="322"/>
      <c r="DT57" s="322"/>
      <c r="DU57" s="322"/>
      <c r="DV57" s="322"/>
      <c r="DW57" s="322"/>
      <c r="DX57" s="322"/>
      <c r="DY57" s="322"/>
      <c r="DZ57" s="322"/>
      <c r="EA57" s="322"/>
      <c r="EB57" s="322"/>
      <c r="EC57" s="322"/>
      <c r="ED57" s="322"/>
      <c r="EE57" s="322"/>
      <c r="EF57" s="322"/>
      <c r="EG57" s="322"/>
      <c r="EH57" s="322"/>
      <c r="EI57" s="322"/>
      <c r="EJ57" s="322"/>
      <c r="EK57" s="322"/>
      <c r="EL57" s="322"/>
      <c r="EM57" s="322"/>
      <c r="EN57" s="322"/>
      <c r="EO57" s="322"/>
      <c r="EP57" s="322"/>
      <c r="EQ57" s="322"/>
      <c r="ER57" s="322"/>
      <c r="ES57" s="322"/>
      <c r="ET57" s="322"/>
      <c r="EU57" s="322"/>
      <c r="EV57" s="322"/>
      <c r="EW57" s="322"/>
      <c r="EX57" s="322"/>
      <c r="EY57" s="322"/>
      <c r="EZ57" s="322"/>
      <c r="FA57" s="322"/>
      <c r="FB57" s="322"/>
      <c r="FC57" s="322"/>
      <c r="FD57" s="322"/>
      <c r="FE57" s="322"/>
      <c r="FF57" s="322"/>
      <c r="FG57" s="322"/>
      <c r="FH57" s="322"/>
      <c r="FI57" s="322"/>
      <c r="FJ57" s="322"/>
      <c r="FK57" s="322"/>
      <c r="FL57" s="322"/>
      <c r="FM57" s="322"/>
      <c r="FN57" s="322"/>
      <c r="FO57" s="322"/>
      <c r="FP57" s="322"/>
      <c r="FQ57" s="322"/>
      <c r="FR57" s="322"/>
      <c r="FS57" s="322"/>
      <c r="FT57" s="322"/>
      <c r="FU57" s="322"/>
      <c r="FV57" s="322"/>
      <c r="FW57" s="322"/>
      <c r="FX57" s="322"/>
      <c r="FY57" s="322"/>
      <c r="FZ57" s="322"/>
      <c r="GA57" s="322"/>
      <c r="GB57" s="322"/>
      <c r="GC57" s="322"/>
      <c r="GD57" s="322"/>
      <c r="GE57" s="322"/>
      <c r="GF57" s="322"/>
      <c r="GG57" s="322"/>
      <c r="GH57" s="322"/>
      <c r="GI57" s="322"/>
      <c r="GJ57" s="322"/>
      <c r="GK57" s="322"/>
      <c r="GL57" s="322"/>
      <c r="GM57" s="322"/>
      <c r="GN57" s="322"/>
      <c r="GO57" s="322"/>
      <c r="GP57" s="322"/>
      <c r="GQ57" s="322"/>
      <c r="GR57" s="322"/>
      <c r="GS57" s="322"/>
      <c r="GT57" s="322"/>
      <c r="GU57" s="322"/>
      <c r="GV57" s="322"/>
      <c r="GW57" s="322"/>
      <c r="GX57" s="322"/>
      <c r="GY57" s="322"/>
      <c r="GZ57" s="322"/>
      <c r="HA57" s="322"/>
      <c r="HB57" s="322"/>
      <c r="HC57" s="322"/>
      <c r="HD57" s="322"/>
      <c r="HE57" s="322"/>
      <c r="HF57" s="322"/>
      <c r="HG57" s="322"/>
      <c r="HH57" s="322"/>
      <c r="HI57" s="322"/>
      <c r="HJ57" s="322"/>
      <c r="HK57" s="322"/>
      <c r="HL57" s="322"/>
      <c r="HM57" s="322"/>
      <c r="HN57" s="322"/>
      <c r="HO57" s="322"/>
      <c r="HP57" s="322"/>
      <c r="HQ57" s="322"/>
      <c r="HR57" s="322"/>
      <c r="HS57" s="322"/>
      <c r="HT57" s="322"/>
      <c r="HU57" s="322"/>
      <c r="HV57" s="322"/>
      <c r="HW57" s="322"/>
      <c r="HX57" s="322"/>
      <c r="HY57" s="322"/>
      <c r="HZ57" s="322"/>
      <c r="IA57" s="322"/>
      <c r="IB57" s="322"/>
      <c r="IC57" s="322"/>
    </row>
    <row r="58" spans="1:237" ht="28.9" customHeight="1" thickBot="1" x14ac:dyDescent="0.3">
      <c r="A58" s="335"/>
      <c r="B58" s="408" t="s">
        <v>347</v>
      </c>
      <c r="C58" s="403" t="s">
        <v>306</v>
      </c>
      <c r="D58" s="400" t="s">
        <v>186</v>
      </c>
      <c r="E58" s="610">
        <v>0</v>
      </c>
      <c r="F58" s="316"/>
      <c r="G58" s="316"/>
      <c r="I58" s="314"/>
      <c r="J58" s="314"/>
      <c r="K58" s="314"/>
      <c r="L58" s="314"/>
      <c r="M58" s="314"/>
      <c r="N58" s="314"/>
      <c r="O58" s="314"/>
      <c r="P58" s="314"/>
      <c r="BV58" s="322"/>
      <c r="BW58" s="322"/>
      <c r="BX58" s="322"/>
      <c r="BY58" s="322"/>
      <c r="BZ58" s="322"/>
      <c r="CA58" s="322"/>
      <c r="CB58" s="322"/>
      <c r="CC58" s="322"/>
      <c r="CD58" s="322"/>
      <c r="CE58" s="322"/>
      <c r="CF58" s="322"/>
      <c r="CG58" s="322"/>
      <c r="CH58" s="322"/>
      <c r="CI58" s="322"/>
      <c r="CJ58" s="322"/>
      <c r="CK58" s="322"/>
      <c r="CL58" s="322"/>
      <c r="CM58" s="322"/>
      <c r="CN58" s="322"/>
      <c r="CO58" s="322"/>
      <c r="CP58" s="322"/>
      <c r="CQ58" s="322"/>
      <c r="CR58" s="322"/>
      <c r="CS58" s="322"/>
      <c r="CT58" s="322"/>
      <c r="CU58" s="322"/>
      <c r="CV58" s="322"/>
      <c r="CW58" s="322"/>
      <c r="CX58" s="322"/>
      <c r="CY58" s="322"/>
      <c r="CZ58" s="322"/>
      <c r="DA58" s="322"/>
      <c r="DB58" s="322"/>
      <c r="DC58" s="322"/>
      <c r="DD58" s="322"/>
      <c r="DE58" s="322"/>
      <c r="DF58" s="322"/>
      <c r="DG58" s="322"/>
      <c r="DH58" s="322"/>
      <c r="DI58" s="322"/>
      <c r="DJ58" s="322"/>
      <c r="DK58" s="322"/>
      <c r="DL58" s="322"/>
      <c r="DM58" s="322"/>
      <c r="DN58" s="322"/>
      <c r="DO58" s="322"/>
      <c r="DP58" s="322"/>
      <c r="DQ58" s="322"/>
      <c r="DR58" s="322"/>
      <c r="DS58" s="322"/>
      <c r="DT58" s="322"/>
      <c r="DU58" s="322"/>
      <c r="DV58" s="322"/>
      <c r="DW58" s="322"/>
      <c r="DX58" s="322"/>
      <c r="DY58" s="322"/>
      <c r="DZ58" s="322"/>
      <c r="EA58" s="322"/>
      <c r="EB58" s="322"/>
      <c r="EC58" s="322"/>
      <c r="ED58" s="322"/>
      <c r="EE58" s="322"/>
      <c r="EF58" s="322"/>
      <c r="EG58" s="322"/>
      <c r="EH58" s="322"/>
      <c r="EI58" s="322"/>
      <c r="EJ58" s="322"/>
      <c r="EK58" s="322"/>
      <c r="EL58" s="322"/>
      <c r="EM58" s="322"/>
      <c r="EN58" s="322"/>
      <c r="EO58" s="322"/>
      <c r="EP58" s="322"/>
      <c r="EQ58" s="322"/>
      <c r="ER58" s="322"/>
      <c r="ES58" s="322"/>
      <c r="ET58" s="322"/>
      <c r="EU58" s="322"/>
      <c r="EV58" s="322"/>
      <c r="EW58" s="322"/>
      <c r="EX58" s="322"/>
      <c r="EY58" s="322"/>
      <c r="EZ58" s="322"/>
      <c r="FA58" s="322"/>
      <c r="FB58" s="322"/>
      <c r="FC58" s="322"/>
      <c r="FD58" s="322"/>
      <c r="FE58" s="322"/>
      <c r="FF58" s="322"/>
      <c r="FG58" s="322"/>
      <c r="FH58" s="322"/>
      <c r="FI58" s="322"/>
      <c r="FJ58" s="322"/>
      <c r="FK58" s="322"/>
      <c r="FL58" s="322"/>
      <c r="FM58" s="322"/>
      <c r="FN58" s="322"/>
      <c r="FO58" s="322"/>
      <c r="FP58" s="322"/>
      <c r="FQ58" s="322"/>
      <c r="FR58" s="322"/>
      <c r="FS58" s="322"/>
      <c r="FT58" s="322"/>
      <c r="FU58" s="322"/>
      <c r="FV58" s="322"/>
      <c r="FW58" s="322"/>
      <c r="FX58" s="322"/>
      <c r="FY58" s="322"/>
      <c r="FZ58" s="322"/>
      <c r="GA58" s="322"/>
      <c r="GB58" s="322"/>
      <c r="GC58" s="322"/>
      <c r="GD58" s="322"/>
      <c r="GE58" s="322"/>
      <c r="GF58" s="322"/>
      <c r="GG58" s="322"/>
      <c r="GH58" s="322"/>
      <c r="GI58" s="322"/>
      <c r="GJ58" s="322"/>
      <c r="GK58" s="322"/>
      <c r="GL58" s="322"/>
      <c r="GM58" s="322"/>
      <c r="GN58" s="322"/>
      <c r="GO58" s="322"/>
      <c r="GP58" s="322"/>
      <c r="GQ58" s="322"/>
      <c r="GR58" s="322"/>
      <c r="GS58" s="322"/>
      <c r="GT58" s="322"/>
      <c r="GU58" s="322"/>
      <c r="GV58" s="322"/>
      <c r="GW58" s="322"/>
      <c r="GX58" s="322"/>
      <c r="GY58" s="322"/>
      <c r="GZ58" s="322"/>
      <c r="HA58" s="322"/>
      <c r="HB58" s="322"/>
      <c r="HC58" s="322"/>
      <c r="HD58" s="322"/>
      <c r="HE58" s="322"/>
      <c r="HF58" s="322"/>
      <c r="HG58" s="322"/>
      <c r="HH58" s="322"/>
      <c r="HI58" s="322"/>
      <c r="HJ58" s="322"/>
      <c r="HK58" s="322"/>
      <c r="HL58" s="322"/>
      <c r="HM58" s="322"/>
      <c r="HN58" s="322"/>
      <c r="HO58" s="322"/>
      <c r="HP58" s="322"/>
      <c r="HQ58" s="322"/>
      <c r="HR58" s="322"/>
      <c r="HS58" s="322"/>
      <c r="HT58" s="322"/>
      <c r="HU58" s="322"/>
      <c r="HV58" s="322"/>
      <c r="HW58" s="322"/>
      <c r="HX58" s="322"/>
      <c r="HY58" s="322"/>
      <c r="HZ58" s="322"/>
      <c r="IA58" s="322"/>
      <c r="IB58" s="322"/>
      <c r="IC58" s="322"/>
    </row>
    <row r="59" spans="1:237" ht="47.45" customHeight="1" x14ac:dyDescent="0.25">
      <c r="A59" s="335"/>
      <c r="B59" s="408" t="s">
        <v>348</v>
      </c>
      <c r="C59" s="403" t="s">
        <v>349</v>
      </c>
      <c r="D59" s="409" t="s">
        <v>441</v>
      </c>
      <c r="E59" s="611">
        <v>0</v>
      </c>
      <c r="H59" s="314"/>
      <c r="I59" s="314"/>
      <c r="J59" s="314"/>
      <c r="K59" s="314"/>
      <c r="L59" s="314"/>
      <c r="M59" s="314"/>
      <c r="N59" s="314"/>
      <c r="O59" s="314"/>
      <c r="P59" s="314"/>
      <c r="BV59" s="322"/>
      <c r="BW59" s="322"/>
      <c r="BX59" s="322"/>
      <c r="BY59" s="322"/>
      <c r="BZ59" s="322"/>
      <c r="CA59" s="322"/>
      <c r="CB59" s="322"/>
      <c r="CC59" s="322"/>
      <c r="CD59" s="322"/>
      <c r="CE59" s="322"/>
      <c r="CF59" s="322"/>
      <c r="CG59" s="322"/>
      <c r="CH59" s="322"/>
      <c r="CI59" s="322"/>
      <c r="CJ59" s="322"/>
      <c r="CK59" s="322"/>
      <c r="CL59" s="322"/>
      <c r="CM59" s="322"/>
      <c r="CN59" s="322"/>
      <c r="CO59" s="322"/>
      <c r="CP59" s="322"/>
      <c r="CQ59" s="322"/>
      <c r="CR59" s="322"/>
      <c r="CS59" s="322"/>
      <c r="CT59" s="322"/>
      <c r="CU59" s="322"/>
      <c r="CV59" s="322"/>
      <c r="CW59" s="322"/>
      <c r="CX59" s="322"/>
      <c r="CY59" s="322"/>
      <c r="CZ59" s="322"/>
      <c r="DA59" s="322"/>
      <c r="DB59" s="322"/>
      <c r="DC59" s="322"/>
      <c r="DD59" s="322"/>
      <c r="DE59" s="322"/>
      <c r="DF59" s="322"/>
      <c r="DG59" s="322"/>
      <c r="DH59" s="322"/>
      <c r="DI59" s="322"/>
      <c r="DJ59" s="322"/>
      <c r="DK59" s="322"/>
      <c r="DL59" s="322"/>
      <c r="DM59" s="322"/>
      <c r="DN59" s="322"/>
      <c r="DO59" s="322"/>
      <c r="DP59" s="322"/>
      <c r="DQ59" s="322"/>
      <c r="DR59" s="322"/>
      <c r="DS59" s="322"/>
      <c r="DT59" s="322"/>
      <c r="DU59" s="322"/>
      <c r="DV59" s="322"/>
      <c r="DW59" s="322"/>
      <c r="DX59" s="322"/>
      <c r="DY59" s="322"/>
      <c r="DZ59" s="322"/>
      <c r="EA59" s="322"/>
      <c r="EB59" s="322"/>
      <c r="EC59" s="322"/>
      <c r="ED59" s="322"/>
      <c r="EE59" s="322"/>
      <c r="EF59" s="322"/>
      <c r="EG59" s="322"/>
      <c r="EH59" s="322"/>
      <c r="EI59" s="322"/>
      <c r="EJ59" s="322"/>
      <c r="EK59" s="322"/>
      <c r="EL59" s="322"/>
      <c r="EM59" s="322"/>
      <c r="EN59" s="322"/>
      <c r="EO59" s="322"/>
      <c r="EP59" s="322"/>
      <c r="EQ59" s="322"/>
      <c r="ER59" s="322"/>
      <c r="ES59" s="322"/>
      <c r="ET59" s="322"/>
      <c r="EU59" s="322"/>
      <c r="EV59" s="322"/>
      <c r="EW59" s="322"/>
      <c r="EX59" s="322"/>
      <c r="EY59" s="322"/>
      <c r="EZ59" s="322"/>
      <c r="FA59" s="322"/>
      <c r="FB59" s="322"/>
      <c r="FC59" s="322"/>
      <c r="FD59" s="322"/>
      <c r="FE59" s="322"/>
      <c r="FF59" s="322"/>
      <c r="FG59" s="322"/>
      <c r="FH59" s="322"/>
      <c r="FI59" s="322"/>
      <c r="FJ59" s="322"/>
      <c r="FK59" s="322"/>
      <c r="FL59" s="322"/>
      <c r="FM59" s="322"/>
      <c r="FN59" s="322"/>
      <c r="FO59" s="322"/>
      <c r="FP59" s="322"/>
      <c r="FQ59" s="322"/>
      <c r="FR59" s="322"/>
      <c r="FS59" s="322"/>
      <c r="FT59" s="322"/>
      <c r="FU59" s="322"/>
      <c r="FV59" s="322"/>
      <c r="FW59" s="322"/>
      <c r="FX59" s="322"/>
      <c r="FY59" s="322"/>
      <c r="FZ59" s="322"/>
      <c r="GA59" s="322"/>
      <c r="GB59" s="322"/>
      <c r="GC59" s="322"/>
      <c r="GD59" s="322"/>
      <c r="GE59" s="322"/>
      <c r="GF59" s="322"/>
      <c r="GG59" s="322"/>
      <c r="GH59" s="322"/>
      <c r="GI59" s="322"/>
      <c r="GJ59" s="322"/>
      <c r="GK59" s="322"/>
      <c r="GL59" s="322"/>
      <c r="GM59" s="322"/>
      <c r="GN59" s="322"/>
      <c r="GO59" s="322"/>
      <c r="GP59" s="322"/>
      <c r="GQ59" s="322"/>
      <c r="GR59" s="322"/>
      <c r="GS59" s="322"/>
      <c r="GT59" s="322"/>
      <c r="GU59" s="322"/>
      <c r="GV59" s="322"/>
      <c r="GW59" s="322"/>
      <c r="GX59" s="322"/>
      <c r="GY59" s="322"/>
      <c r="GZ59" s="322"/>
      <c r="HA59" s="322"/>
      <c r="HB59" s="322"/>
      <c r="HC59" s="322"/>
      <c r="HD59" s="322"/>
      <c r="HE59" s="322"/>
      <c r="HF59" s="322"/>
      <c r="HG59" s="322"/>
      <c r="HH59" s="322"/>
      <c r="HI59" s="322"/>
      <c r="HJ59" s="322"/>
      <c r="HK59" s="322"/>
      <c r="HL59" s="322"/>
      <c r="HM59" s="322"/>
      <c r="HN59" s="322"/>
      <c r="HO59" s="322"/>
      <c r="HP59" s="322"/>
      <c r="HQ59" s="322"/>
      <c r="HR59" s="322"/>
      <c r="HS59" s="322"/>
      <c r="HT59" s="322"/>
      <c r="HU59" s="322"/>
      <c r="HV59" s="322"/>
      <c r="HW59" s="322"/>
      <c r="HX59" s="322"/>
      <c r="HY59" s="322"/>
      <c r="HZ59" s="322"/>
      <c r="IA59" s="322"/>
      <c r="IB59" s="322"/>
      <c r="IC59" s="322"/>
    </row>
    <row r="60" spans="1:237" ht="17.45" customHeight="1" x14ac:dyDescent="0.25">
      <c r="A60" s="314"/>
      <c r="B60" s="314"/>
      <c r="C60" s="314"/>
      <c r="D60" s="314"/>
      <c r="E60" s="314"/>
    </row>
    <row r="61" spans="1:237" s="321" customFormat="1" ht="21" x14ac:dyDescent="0.25">
      <c r="A61" s="338" t="s">
        <v>267</v>
      </c>
      <c r="B61" s="510" t="s">
        <v>531</v>
      </c>
      <c r="C61" s="338"/>
      <c r="D61" s="338"/>
      <c r="E61" s="338"/>
      <c r="F61" s="314"/>
      <c r="G61" s="314"/>
      <c r="H61" s="314"/>
      <c r="I61" s="314"/>
      <c r="J61" s="314"/>
      <c r="K61" s="314"/>
      <c r="L61" s="314"/>
      <c r="M61" s="314"/>
      <c r="N61" s="314"/>
      <c r="O61" s="314"/>
      <c r="P61" s="314"/>
      <c r="Q61" s="314"/>
      <c r="R61" s="314"/>
      <c r="S61" s="314"/>
      <c r="T61" s="314"/>
      <c r="U61" s="314"/>
      <c r="V61" s="314"/>
      <c r="W61" s="314"/>
      <c r="X61" s="314"/>
      <c r="Y61" s="314"/>
      <c r="Z61" s="314"/>
      <c r="AA61" s="314"/>
      <c r="AB61" s="314"/>
      <c r="AC61" s="314"/>
      <c r="AD61" s="314"/>
      <c r="AE61" s="314"/>
      <c r="AF61" s="314"/>
      <c r="AG61" s="314"/>
      <c r="AH61" s="314"/>
      <c r="AI61" s="314"/>
      <c r="AJ61" s="314"/>
      <c r="AK61" s="314"/>
      <c r="AL61" s="314"/>
      <c r="AM61" s="314"/>
      <c r="AN61" s="314"/>
      <c r="AO61" s="314"/>
      <c r="AP61" s="314"/>
      <c r="AQ61" s="314"/>
      <c r="AR61" s="314"/>
      <c r="AS61" s="314"/>
      <c r="AT61" s="314"/>
      <c r="AU61" s="314"/>
      <c r="AV61" s="314"/>
      <c r="AW61" s="314"/>
      <c r="AX61" s="314"/>
      <c r="AY61" s="314"/>
      <c r="AZ61" s="314"/>
      <c r="BA61" s="314"/>
      <c r="BB61" s="314"/>
      <c r="BC61" s="314"/>
      <c r="BD61" s="314"/>
      <c r="BE61" s="314"/>
      <c r="BF61" s="314"/>
      <c r="BG61" s="314"/>
      <c r="BH61" s="314"/>
      <c r="BI61" s="314"/>
      <c r="BJ61" s="314"/>
      <c r="BK61" s="314"/>
      <c r="BL61" s="314"/>
      <c r="BM61" s="314"/>
      <c r="BN61" s="314"/>
      <c r="BO61" s="314"/>
      <c r="BP61" s="314"/>
      <c r="BQ61" s="314"/>
      <c r="BR61" s="314"/>
      <c r="BS61" s="314"/>
      <c r="BT61" s="314"/>
      <c r="BU61" s="314"/>
      <c r="BV61" s="314"/>
      <c r="BW61" s="314"/>
      <c r="BX61" s="314"/>
      <c r="BY61" s="314"/>
      <c r="BZ61" s="314"/>
      <c r="CA61" s="314"/>
      <c r="CB61" s="314"/>
      <c r="CC61" s="314"/>
      <c r="CD61" s="314"/>
      <c r="CE61" s="314"/>
      <c r="CF61" s="314"/>
      <c r="CG61" s="314"/>
      <c r="CH61" s="314"/>
      <c r="CI61" s="314"/>
      <c r="CJ61" s="314"/>
      <c r="CK61" s="314"/>
      <c r="CL61" s="314"/>
      <c r="CM61" s="314"/>
      <c r="CN61" s="314"/>
      <c r="CO61" s="314"/>
      <c r="CP61" s="314"/>
      <c r="CQ61" s="314"/>
      <c r="CR61" s="314"/>
      <c r="CS61" s="314"/>
      <c r="CT61" s="314"/>
      <c r="CU61" s="314"/>
      <c r="CV61" s="314"/>
      <c r="CW61" s="314"/>
      <c r="CX61" s="314"/>
      <c r="CY61" s="314"/>
      <c r="CZ61" s="314"/>
      <c r="DA61" s="314"/>
      <c r="DB61" s="314"/>
      <c r="DC61" s="314"/>
      <c r="DD61" s="314"/>
      <c r="DE61" s="314"/>
      <c r="DF61" s="314"/>
      <c r="DG61" s="314"/>
      <c r="DH61" s="314"/>
      <c r="DI61" s="314"/>
      <c r="DJ61" s="314"/>
      <c r="DK61" s="314"/>
      <c r="DL61" s="314"/>
      <c r="DM61" s="314"/>
      <c r="DN61" s="314"/>
      <c r="DO61" s="314"/>
      <c r="DP61" s="314"/>
      <c r="DQ61" s="314"/>
      <c r="DR61" s="314"/>
      <c r="DS61" s="314"/>
      <c r="DT61" s="314"/>
      <c r="DU61" s="314"/>
      <c r="DV61" s="314"/>
      <c r="DW61" s="314"/>
      <c r="DX61" s="314"/>
      <c r="DY61" s="314"/>
      <c r="DZ61" s="314"/>
      <c r="EA61" s="314"/>
      <c r="EB61" s="314"/>
      <c r="EC61" s="314"/>
      <c r="ED61" s="314"/>
      <c r="EE61" s="314"/>
      <c r="EF61" s="314"/>
      <c r="EG61" s="314"/>
      <c r="EH61" s="314"/>
      <c r="EI61" s="314"/>
      <c r="EJ61" s="314"/>
      <c r="EK61" s="314"/>
      <c r="EL61" s="314"/>
      <c r="EM61" s="314"/>
      <c r="EN61" s="314"/>
      <c r="EO61" s="314"/>
      <c r="EP61" s="314"/>
      <c r="EQ61" s="314"/>
      <c r="ER61" s="314"/>
      <c r="ES61" s="314"/>
      <c r="ET61" s="314"/>
      <c r="EU61" s="314"/>
      <c r="EV61" s="314"/>
      <c r="EW61" s="314"/>
      <c r="EX61" s="314"/>
      <c r="EY61" s="314"/>
      <c r="EZ61" s="314"/>
      <c r="FA61" s="314"/>
      <c r="FB61" s="314"/>
      <c r="FC61" s="314"/>
      <c r="FD61" s="314"/>
      <c r="FE61" s="314"/>
      <c r="FF61" s="314"/>
      <c r="FG61" s="314"/>
      <c r="FH61" s="314"/>
      <c r="FI61" s="314"/>
      <c r="FJ61" s="314"/>
      <c r="FK61" s="314"/>
      <c r="FL61" s="314"/>
      <c r="FM61" s="314"/>
      <c r="FN61" s="314"/>
      <c r="FO61" s="314"/>
      <c r="FP61" s="314"/>
      <c r="FQ61" s="314"/>
      <c r="FR61" s="314"/>
      <c r="FS61" s="314"/>
      <c r="FT61" s="314"/>
      <c r="FU61" s="314"/>
      <c r="FV61" s="314"/>
      <c r="FW61" s="314"/>
      <c r="FX61" s="314"/>
      <c r="FY61" s="314"/>
      <c r="FZ61" s="314"/>
      <c r="GA61" s="314"/>
      <c r="GB61" s="314"/>
      <c r="GC61" s="314"/>
      <c r="GD61" s="314"/>
      <c r="GE61" s="314"/>
      <c r="GF61" s="314"/>
      <c r="GG61" s="314"/>
      <c r="GH61" s="314"/>
      <c r="GI61" s="314"/>
      <c r="GJ61" s="314"/>
      <c r="GK61" s="314"/>
      <c r="GL61" s="314"/>
      <c r="GM61" s="314"/>
      <c r="GN61" s="314"/>
      <c r="GO61" s="314"/>
      <c r="GP61" s="314"/>
      <c r="GQ61" s="314"/>
      <c r="GR61" s="314"/>
      <c r="GS61" s="314"/>
      <c r="GT61" s="314"/>
      <c r="GU61" s="314"/>
      <c r="GV61" s="314"/>
      <c r="GW61" s="314"/>
      <c r="GX61" s="314"/>
      <c r="GY61" s="314"/>
      <c r="GZ61" s="314"/>
      <c r="HA61" s="314"/>
      <c r="HB61" s="314"/>
      <c r="HC61" s="314"/>
      <c r="HD61" s="314"/>
      <c r="HE61" s="314"/>
      <c r="HF61" s="314"/>
      <c r="HG61" s="314"/>
      <c r="HH61" s="314"/>
      <c r="HI61" s="314"/>
      <c r="HJ61" s="314"/>
      <c r="HK61" s="314"/>
      <c r="HL61" s="314"/>
      <c r="HM61" s="314"/>
      <c r="HN61" s="314"/>
      <c r="HO61" s="314"/>
      <c r="HP61" s="314"/>
      <c r="HQ61" s="314"/>
      <c r="HR61" s="314"/>
      <c r="HS61" s="314"/>
      <c r="HT61" s="314"/>
      <c r="HU61" s="314"/>
      <c r="HV61" s="314"/>
      <c r="HW61" s="314"/>
      <c r="HX61" s="314"/>
      <c r="HY61" s="314"/>
      <c r="HZ61" s="314"/>
      <c r="IA61" s="314"/>
      <c r="IB61" s="314"/>
      <c r="IC61" s="314"/>
    </row>
    <row r="62" spans="1:237" s="321" customFormat="1" ht="21" hidden="1" customHeight="1" x14ac:dyDescent="0.25">
      <c r="A62" s="323"/>
      <c r="B62" s="327"/>
      <c r="C62" s="323"/>
      <c r="D62" s="323"/>
      <c r="E62" s="323"/>
      <c r="F62" s="314"/>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c r="AD62" s="314"/>
      <c r="AE62" s="314"/>
      <c r="AF62" s="314"/>
      <c r="AG62" s="314"/>
      <c r="AH62" s="314"/>
      <c r="AI62" s="314"/>
      <c r="AJ62" s="314"/>
      <c r="AK62" s="314"/>
      <c r="AL62" s="314"/>
      <c r="AM62" s="314"/>
      <c r="AN62" s="314"/>
      <c r="AO62" s="314"/>
      <c r="AP62" s="314"/>
      <c r="AQ62" s="314"/>
      <c r="AR62" s="314"/>
      <c r="AS62" s="314"/>
      <c r="AT62" s="314"/>
      <c r="AU62" s="314"/>
      <c r="AV62" s="314"/>
      <c r="AW62" s="314"/>
      <c r="AX62" s="314"/>
      <c r="AY62" s="314"/>
      <c r="AZ62" s="314"/>
      <c r="BA62" s="314"/>
      <c r="BB62" s="314"/>
      <c r="BC62" s="314"/>
      <c r="BD62" s="314"/>
      <c r="BE62" s="314"/>
      <c r="BF62" s="314"/>
      <c r="BG62" s="314"/>
      <c r="BH62" s="314"/>
      <c r="BI62" s="314"/>
      <c r="BJ62" s="314"/>
      <c r="BK62" s="314"/>
      <c r="BL62" s="314"/>
      <c r="BM62" s="314"/>
      <c r="BN62" s="314"/>
      <c r="BO62" s="314"/>
      <c r="BP62" s="314"/>
      <c r="BQ62" s="314"/>
      <c r="BR62" s="314"/>
      <c r="BS62" s="314"/>
      <c r="BT62" s="314"/>
      <c r="BU62" s="314"/>
      <c r="BV62" s="314"/>
      <c r="BW62" s="314"/>
      <c r="BX62" s="314"/>
      <c r="BY62" s="314"/>
      <c r="BZ62" s="314"/>
      <c r="CA62" s="314"/>
      <c r="CB62" s="314"/>
      <c r="CC62" s="314"/>
      <c r="CD62" s="314"/>
      <c r="CE62" s="314"/>
      <c r="CF62" s="314"/>
      <c r="CG62" s="314"/>
      <c r="CH62" s="314"/>
      <c r="CI62" s="314"/>
      <c r="CJ62" s="314"/>
      <c r="CK62" s="314"/>
      <c r="CL62" s="314"/>
      <c r="CM62" s="314"/>
      <c r="CN62" s="314"/>
      <c r="CO62" s="314"/>
      <c r="CP62" s="314"/>
      <c r="CQ62" s="314"/>
      <c r="CR62" s="314"/>
      <c r="CS62" s="314"/>
      <c r="CT62" s="314"/>
      <c r="CU62" s="314"/>
      <c r="CV62" s="314"/>
      <c r="CW62" s="314"/>
      <c r="CX62" s="314"/>
      <c r="CY62" s="314"/>
      <c r="CZ62" s="314"/>
      <c r="DA62" s="314"/>
      <c r="DB62" s="314"/>
      <c r="DC62" s="314"/>
      <c r="DD62" s="314"/>
      <c r="DE62" s="314"/>
      <c r="DF62" s="314"/>
      <c r="DG62" s="314"/>
      <c r="DH62" s="314"/>
      <c r="DI62" s="314"/>
      <c r="DJ62" s="314"/>
      <c r="DK62" s="314"/>
      <c r="DL62" s="314"/>
      <c r="DM62" s="314"/>
      <c r="DN62" s="314"/>
      <c r="DO62" s="314"/>
      <c r="DP62" s="314"/>
      <c r="DQ62" s="314"/>
      <c r="DR62" s="314"/>
      <c r="DS62" s="314"/>
      <c r="DT62" s="314"/>
      <c r="DU62" s="314"/>
      <c r="DV62" s="314"/>
      <c r="DW62" s="314"/>
      <c r="DX62" s="314"/>
      <c r="DY62" s="314"/>
      <c r="DZ62" s="314"/>
      <c r="EA62" s="314"/>
      <c r="EB62" s="314"/>
      <c r="EC62" s="314"/>
      <c r="ED62" s="314"/>
      <c r="EE62" s="314"/>
      <c r="EF62" s="314"/>
      <c r="EG62" s="314"/>
      <c r="EH62" s="314"/>
      <c r="EI62" s="314"/>
      <c r="EJ62" s="314"/>
      <c r="EK62" s="314"/>
      <c r="EL62" s="314"/>
      <c r="EM62" s="314"/>
      <c r="EN62" s="314"/>
      <c r="EO62" s="314"/>
      <c r="EP62" s="314"/>
      <c r="EQ62" s="314"/>
      <c r="ER62" s="314"/>
      <c r="ES62" s="314"/>
      <c r="ET62" s="314"/>
      <c r="EU62" s="314"/>
      <c r="EV62" s="314"/>
      <c r="EW62" s="314"/>
      <c r="EX62" s="314"/>
      <c r="EY62" s="314"/>
      <c r="EZ62" s="314"/>
      <c r="FA62" s="314"/>
      <c r="FB62" s="314"/>
      <c r="FC62" s="314"/>
      <c r="FD62" s="314"/>
      <c r="FE62" s="314"/>
      <c r="FF62" s="314"/>
      <c r="FG62" s="314"/>
      <c r="FH62" s="314"/>
      <c r="FI62" s="314"/>
      <c r="FJ62" s="314"/>
      <c r="FK62" s="314"/>
      <c r="FL62" s="314"/>
      <c r="FM62" s="314"/>
      <c r="FN62" s="314"/>
      <c r="FO62" s="314"/>
      <c r="FP62" s="314"/>
      <c r="FQ62" s="314"/>
      <c r="FR62" s="314"/>
      <c r="FS62" s="314"/>
      <c r="FT62" s="314"/>
      <c r="FU62" s="314"/>
      <c r="FV62" s="314"/>
      <c r="FW62" s="314"/>
      <c r="FX62" s="314"/>
      <c r="FY62" s="314"/>
      <c r="FZ62" s="314"/>
      <c r="GA62" s="314"/>
      <c r="GB62" s="314"/>
      <c r="GC62" s="314"/>
      <c r="GD62" s="314"/>
      <c r="GE62" s="314"/>
      <c r="GF62" s="314"/>
      <c r="GG62" s="314"/>
      <c r="GH62" s="314"/>
      <c r="GI62" s="314"/>
      <c r="GJ62" s="314"/>
      <c r="GK62" s="314"/>
      <c r="GL62" s="314"/>
      <c r="GM62" s="314"/>
      <c r="GN62" s="314"/>
      <c r="GO62" s="314"/>
      <c r="GP62" s="314"/>
      <c r="GQ62" s="314"/>
      <c r="GR62" s="314"/>
      <c r="GS62" s="314"/>
      <c r="GT62" s="314"/>
      <c r="GU62" s="314"/>
      <c r="GV62" s="314"/>
      <c r="GW62" s="314"/>
      <c r="GX62" s="314"/>
      <c r="GY62" s="314"/>
      <c r="GZ62" s="314"/>
      <c r="HA62" s="314"/>
      <c r="HB62" s="314"/>
      <c r="HC62" s="314"/>
      <c r="HD62" s="314"/>
      <c r="HE62" s="314"/>
      <c r="HF62" s="314"/>
      <c r="HG62" s="314"/>
      <c r="HH62" s="314"/>
      <c r="HI62" s="314"/>
      <c r="HJ62" s="314"/>
      <c r="HK62" s="314"/>
      <c r="HL62" s="314"/>
      <c r="HM62" s="314"/>
      <c r="HN62" s="314"/>
      <c r="HO62" s="314"/>
      <c r="HP62" s="314"/>
      <c r="HQ62" s="314"/>
      <c r="HR62" s="314"/>
      <c r="HS62" s="314"/>
      <c r="HT62" s="314"/>
      <c r="HU62" s="314"/>
      <c r="HV62" s="314"/>
      <c r="HW62" s="314"/>
      <c r="HX62" s="314"/>
      <c r="HY62" s="314"/>
      <c r="HZ62" s="314"/>
      <c r="IA62" s="314"/>
      <c r="IB62" s="314"/>
      <c r="IC62" s="314"/>
    </row>
    <row r="63" spans="1:237" ht="151.15" customHeight="1" thickBot="1" x14ac:dyDescent="0.3">
      <c r="A63" s="342" t="s">
        <v>338</v>
      </c>
      <c r="B63" s="533" t="s">
        <v>350</v>
      </c>
      <c r="C63" s="534"/>
      <c r="D63" s="534"/>
      <c r="E63" s="535"/>
      <c r="I63" s="314"/>
      <c r="J63" s="314"/>
      <c r="K63" s="314"/>
      <c r="L63" s="314"/>
      <c r="M63" s="314"/>
      <c r="N63" s="314"/>
      <c r="O63" s="314"/>
      <c r="P63" s="314"/>
      <c r="BV63" s="322"/>
      <c r="BW63" s="322"/>
      <c r="BX63" s="322"/>
      <c r="BY63" s="322"/>
      <c r="BZ63" s="322"/>
      <c r="CA63" s="322"/>
      <c r="CB63" s="322"/>
      <c r="CC63" s="322"/>
      <c r="CD63" s="322"/>
      <c r="CE63" s="322"/>
      <c r="CF63" s="322"/>
      <c r="CG63" s="322"/>
      <c r="CH63" s="322"/>
      <c r="CI63" s="322"/>
      <c r="CJ63" s="322"/>
      <c r="CK63" s="322"/>
      <c r="CL63" s="322"/>
      <c r="CM63" s="322"/>
      <c r="CN63" s="322"/>
      <c r="CO63" s="322"/>
      <c r="CP63" s="322"/>
      <c r="CQ63" s="322"/>
      <c r="CR63" s="322"/>
      <c r="CS63" s="322"/>
      <c r="CT63" s="322"/>
      <c r="CU63" s="322"/>
      <c r="CV63" s="322"/>
      <c r="CW63" s="322"/>
      <c r="CX63" s="322"/>
      <c r="CY63" s="322"/>
      <c r="CZ63" s="322"/>
      <c r="DA63" s="322"/>
      <c r="DB63" s="322"/>
      <c r="DC63" s="322"/>
      <c r="DD63" s="322"/>
      <c r="DE63" s="322"/>
      <c r="DF63" s="322"/>
      <c r="DG63" s="322"/>
      <c r="DH63" s="322"/>
      <c r="DI63" s="322"/>
      <c r="DJ63" s="322"/>
      <c r="DK63" s="322"/>
      <c r="DL63" s="322"/>
      <c r="DM63" s="322"/>
      <c r="DN63" s="322"/>
      <c r="DO63" s="322"/>
      <c r="DP63" s="322"/>
      <c r="DQ63" s="322"/>
      <c r="DR63" s="322"/>
      <c r="DS63" s="322"/>
      <c r="DT63" s="322"/>
      <c r="DU63" s="322"/>
      <c r="DV63" s="322"/>
      <c r="DW63" s="322"/>
      <c r="DX63" s="322"/>
      <c r="DY63" s="322"/>
      <c r="DZ63" s="322"/>
      <c r="EA63" s="322"/>
      <c r="EB63" s="322"/>
      <c r="EC63" s="322"/>
      <c r="ED63" s="322"/>
      <c r="EE63" s="322"/>
      <c r="EF63" s="322"/>
      <c r="EG63" s="322"/>
      <c r="EH63" s="322"/>
      <c r="EI63" s="322"/>
      <c r="EJ63" s="322"/>
      <c r="EK63" s="322"/>
      <c r="EL63" s="322"/>
      <c r="EM63" s="322"/>
      <c r="EN63" s="322"/>
      <c r="EO63" s="322"/>
      <c r="EP63" s="322"/>
      <c r="EQ63" s="322"/>
      <c r="ER63" s="322"/>
      <c r="ES63" s="322"/>
      <c r="ET63" s="322"/>
      <c r="EU63" s="322"/>
      <c r="EV63" s="322"/>
      <c r="EW63" s="322"/>
      <c r="EX63" s="322"/>
      <c r="EY63" s="322"/>
      <c r="EZ63" s="322"/>
      <c r="FA63" s="322"/>
      <c r="FB63" s="322"/>
      <c r="FC63" s="322"/>
      <c r="FD63" s="322"/>
      <c r="FE63" s="322"/>
      <c r="FF63" s="322"/>
      <c r="FG63" s="322"/>
      <c r="FH63" s="322"/>
      <c r="FI63" s="322"/>
      <c r="FJ63" s="322"/>
      <c r="FK63" s="322"/>
      <c r="FL63" s="322"/>
      <c r="FM63" s="322"/>
      <c r="FN63" s="322"/>
      <c r="FO63" s="322"/>
      <c r="FP63" s="322"/>
      <c r="FQ63" s="322"/>
      <c r="FR63" s="322"/>
      <c r="FS63" s="322"/>
      <c r="FT63" s="322"/>
      <c r="FU63" s="322"/>
      <c r="FV63" s="322"/>
      <c r="FW63" s="322"/>
      <c r="FX63" s="322"/>
      <c r="FY63" s="322"/>
      <c r="FZ63" s="322"/>
      <c r="GA63" s="322"/>
      <c r="GB63" s="322"/>
      <c r="GC63" s="322"/>
      <c r="GD63" s="322"/>
      <c r="GE63" s="322"/>
      <c r="GF63" s="322"/>
      <c r="GG63" s="322"/>
      <c r="GH63" s="322"/>
      <c r="GI63" s="322"/>
      <c r="GJ63" s="322"/>
      <c r="GK63" s="322"/>
      <c r="GL63" s="322"/>
      <c r="GM63" s="322"/>
      <c r="GN63" s="322"/>
      <c r="GO63" s="322"/>
      <c r="GP63" s="322"/>
      <c r="GQ63" s="322"/>
      <c r="GR63" s="322"/>
      <c r="GS63" s="322"/>
      <c r="GT63" s="322"/>
      <c r="GU63" s="322"/>
      <c r="GV63" s="322"/>
      <c r="GW63" s="322"/>
      <c r="GX63" s="322"/>
      <c r="GY63" s="322"/>
      <c r="GZ63" s="322"/>
      <c r="HA63" s="322"/>
      <c r="HB63" s="322"/>
      <c r="HC63" s="322"/>
      <c r="HD63" s="322"/>
      <c r="HE63" s="322"/>
      <c r="HF63" s="322"/>
      <c r="HG63" s="322"/>
      <c r="HH63" s="322"/>
      <c r="HI63" s="322"/>
      <c r="HJ63" s="322"/>
      <c r="HK63" s="322"/>
      <c r="HL63" s="322"/>
      <c r="HM63" s="322"/>
      <c r="HN63" s="322"/>
      <c r="HO63" s="322"/>
      <c r="HP63" s="322"/>
      <c r="HQ63" s="322"/>
      <c r="HR63" s="322"/>
      <c r="HS63" s="322"/>
      <c r="HT63" s="322"/>
      <c r="HU63" s="322"/>
      <c r="HV63" s="322"/>
      <c r="HW63" s="322"/>
      <c r="HX63" s="322"/>
      <c r="HY63" s="322"/>
      <c r="HZ63" s="322"/>
      <c r="IA63" s="322"/>
      <c r="IB63" s="322"/>
      <c r="IC63" s="322"/>
    </row>
    <row r="64" spans="1:237" s="321" customFormat="1" ht="38.25" thickBot="1" x14ac:dyDescent="0.3">
      <c r="A64" s="335" t="s">
        <v>269</v>
      </c>
      <c r="B64" s="410" t="s">
        <v>187</v>
      </c>
      <c r="C64" s="405" t="s">
        <v>98</v>
      </c>
      <c r="D64" s="405" t="s">
        <v>321</v>
      </c>
      <c r="E64" s="405" t="s">
        <v>325</v>
      </c>
      <c r="F64" s="314"/>
      <c r="G64" s="314"/>
      <c r="H64" s="314"/>
      <c r="I64" s="314"/>
      <c r="J64" s="314"/>
      <c r="K64" s="314"/>
      <c r="L64" s="314"/>
      <c r="M64" s="314"/>
      <c r="N64" s="314"/>
      <c r="O64" s="314"/>
      <c r="P64" s="314"/>
      <c r="Q64" s="314"/>
      <c r="R64" s="314"/>
      <c r="S64" s="314"/>
      <c r="T64" s="314"/>
      <c r="U64" s="314"/>
      <c r="V64" s="314"/>
      <c r="W64" s="314"/>
      <c r="X64" s="314"/>
      <c r="Y64" s="314"/>
      <c r="Z64" s="314"/>
      <c r="AA64" s="314"/>
      <c r="AB64" s="314"/>
      <c r="AC64" s="314"/>
      <c r="AD64" s="314"/>
      <c r="AE64" s="314"/>
      <c r="AF64" s="314"/>
      <c r="AG64" s="314"/>
      <c r="AH64" s="314"/>
      <c r="AI64" s="314"/>
      <c r="AJ64" s="314"/>
      <c r="AK64" s="314"/>
      <c r="AL64" s="314"/>
      <c r="AM64" s="314"/>
      <c r="AN64" s="314"/>
      <c r="AO64" s="314"/>
      <c r="AP64" s="314"/>
      <c r="AQ64" s="314"/>
      <c r="AR64" s="314"/>
      <c r="AS64" s="314"/>
      <c r="AT64" s="314"/>
      <c r="AU64" s="314"/>
      <c r="AV64" s="314"/>
      <c r="AW64" s="314"/>
      <c r="AX64" s="314"/>
      <c r="AY64" s="314"/>
      <c r="AZ64" s="314"/>
      <c r="BA64" s="314"/>
      <c r="BB64" s="314"/>
      <c r="BC64" s="314"/>
      <c r="BD64" s="314"/>
      <c r="BE64" s="314"/>
      <c r="BF64" s="314"/>
      <c r="BG64" s="314"/>
      <c r="BH64" s="314"/>
      <c r="BI64" s="314"/>
      <c r="BJ64" s="314"/>
      <c r="BK64" s="314"/>
      <c r="BL64" s="314"/>
      <c r="BM64" s="314"/>
      <c r="BN64" s="314"/>
      <c r="BO64" s="314"/>
      <c r="BP64" s="314"/>
      <c r="BQ64" s="314"/>
      <c r="BR64" s="314"/>
      <c r="BS64" s="314"/>
      <c r="BT64" s="314"/>
      <c r="BU64" s="314"/>
      <c r="BV64" s="314"/>
      <c r="BW64" s="314"/>
      <c r="BX64" s="314"/>
      <c r="BY64" s="314"/>
      <c r="BZ64" s="314"/>
      <c r="CA64" s="314"/>
      <c r="CB64" s="314"/>
      <c r="CC64" s="314"/>
      <c r="CD64" s="314"/>
      <c r="CE64" s="314"/>
      <c r="CF64" s="314"/>
      <c r="CG64" s="314"/>
      <c r="CH64" s="314"/>
      <c r="CI64" s="314"/>
      <c r="CJ64" s="314"/>
      <c r="CK64" s="314"/>
      <c r="CL64" s="314"/>
      <c r="CM64" s="314"/>
      <c r="CN64" s="314"/>
      <c r="CO64" s="314"/>
      <c r="CP64" s="314"/>
      <c r="CQ64" s="314"/>
      <c r="CR64" s="314"/>
      <c r="CS64" s="314"/>
      <c r="CT64" s="314"/>
      <c r="CU64" s="314"/>
      <c r="CV64" s="314"/>
      <c r="CW64" s="314"/>
      <c r="CX64" s="314"/>
      <c r="CY64" s="314"/>
      <c r="CZ64" s="314"/>
      <c r="DA64" s="314"/>
      <c r="DB64" s="314"/>
      <c r="DC64" s="314"/>
      <c r="DD64" s="314"/>
      <c r="DE64" s="314"/>
      <c r="DF64" s="314"/>
      <c r="DG64" s="314"/>
      <c r="DH64" s="314"/>
      <c r="DI64" s="314"/>
      <c r="DJ64" s="314"/>
      <c r="DK64" s="314"/>
      <c r="DL64" s="314"/>
      <c r="DM64" s="314"/>
      <c r="DN64" s="314"/>
      <c r="DO64" s="314"/>
      <c r="DP64" s="314"/>
      <c r="DQ64" s="314"/>
      <c r="DR64" s="314"/>
      <c r="DS64" s="314"/>
      <c r="DT64" s="314"/>
      <c r="DU64" s="314"/>
      <c r="DV64" s="314"/>
      <c r="DW64" s="314"/>
      <c r="DX64" s="314"/>
      <c r="DY64" s="314"/>
      <c r="DZ64" s="314"/>
      <c r="EA64" s="314"/>
      <c r="EB64" s="314"/>
      <c r="EC64" s="314"/>
      <c r="ED64" s="314"/>
      <c r="EE64" s="314"/>
      <c r="EF64" s="314"/>
      <c r="EG64" s="314"/>
      <c r="EH64" s="314"/>
      <c r="EI64" s="314"/>
      <c r="EJ64" s="314"/>
      <c r="EK64" s="314"/>
      <c r="EL64" s="314"/>
      <c r="EM64" s="314"/>
      <c r="EN64" s="314"/>
      <c r="EO64" s="314"/>
      <c r="EP64" s="314"/>
      <c r="EQ64" s="314"/>
      <c r="ER64" s="314"/>
      <c r="ES64" s="314"/>
      <c r="ET64" s="314"/>
      <c r="EU64" s="314"/>
      <c r="EV64" s="314"/>
      <c r="EW64" s="314"/>
      <c r="EX64" s="314"/>
      <c r="EY64" s="314"/>
      <c r="EZ64" s="314"/>
      <c r="FA64" s="314"/>
      <c r="FB64" s="314"/>
      <c r="FC64" s="314"/>
      <c r="FD64" s="314"/>
      <c r="FE64" s="314"/>
      <c r="FF64" s="314"/>
      <c r="FG64" s="314"/>
      <c r="FH64" s="314"/>
      <c r="FI64" s="314"/>
      <c r="FJ64" s="314"/>
      <c r="FK64" s="314"/>
      <c r="FL64" s="314"/>
      <c r="FM64" s="314"/>
      <c r="FN64" s="314"/>
      <c r="FO64" s="314"/>
      <c r="FP64" s="314"/>
      <c r="FQ64" s="314"/>
      <c r="FR64" s="314"/>
      <c r="FS64" s="314"/>
      <c r="FT64" s="314"/>
      <c r="FU64" s="314"/>
      <c r="FV64" s="314"/>
      <c r="FW64" s="314"/>
      <c r="FX64" s="314"/>
      <c r="FY64" s="314"/>
      <c r="FZ64" s="314"/>
      <c r="GA64" s="314"/>
      <c r="GB64" s="314"/>
      <c r="GC64" s="314"/>
      <c r="GD64" s="314"/>
      <c r="GE64" s="314"/>
      <c r="GF64" s="314"/>
      <c r="GG64" s="314"/>
      <c r="GH64" s="314"/>
      <c r="GI64" s="314"/>
      <c r="GJ64" s="314"/>
      <c r="GK64" s="314"/>
      <c r="GL64" s="314"/>
      <c r="GM64" s="314"/>
      <c r="GN64" s="314"/>
      <c r="GO64" s="314"/>
      <c r="GP64" s="314"/>
      <c r="GQ64" s="314"/>
      <c r="GR64" s="314"/>
      <c r="GS64" s="314"/>
      <c r="GT64" s="314"/>
      <c r="GU64" s="314"/>
      <c r="GV64" s="314"/>
      <c r="GW64" s="314"/>
      <c r="GX64" s="314"/>
      <c r="GY64" s="314"/>
      <c r="GZ64" s="314"/>
      <c r="HA64" s="314"/>
      <c r="HB64" s="314"/>
      <c r="HC64" s="314"/>
      <c r="HD64" s="314"/>
      <c r="HE64" s="314"/>
      <c r="HF64" s="314"/>
      <c r="HG64" s="314"/>
      <c r="HH64" s="314"/>
      <c r="HI64" s="314"/>
      <c r="HJ64" s="314"/>
      <c r="HK64" s="314"/>
      <c r="HL64" s="314"/>
      <c r="HM64" s="314"/>
      <c r="HN64" s="314"/>
      <c r="HO64" s="314"/>
      <c r="HP64" s="314"/>
      <c r="HQ64" s="314"/>
      <c r="HR64" s="314"/>
      <c r="HS64" s="314"/>
      <c r="HT64" s="314"/>
      <c r="HU64" s="314"/>
      <c r="HV64" s="314"/>
      <c r="HW64" s="314"/>
      <c r="HX64" s="314"/>
      <c r="HY64" s="314"/>
      <c r="HZ64" s="314"/>
      <c r="IA64" s="314"/>
      <c r="IB64" s="314"/>
      <c r="IC64" s="314"/>
    </row>
    <row r="65" spans="1:237" s="314" customFormat="1" ht="15.75" customHeight="1" thickBot="1" x14ac:dyDescent="0.3">
      <c r="A65" s="335"/>
      <c r="B65" s="530" t="s">
        <v>133</v>
      </c>
      <c r="C65" s="411" t="s">
        <v>188</v>
      </c>
      <c r="D65" s="400" t="s">
        <v>323</v>
      </c>
      <c r="E65" s="611">
        <v>0</v>
      </c>
      <c r="F65" s="457"/>
    </row>
    <row r="66" spans="1:237" s="314" customFormat="1" ht="43.15" customHeight="1" thickBot="1" x14ac:dyDescent="0.3">
      <c r="A66" s="335"/>
      <c r="B66" s="531"/>
      <c r="C66" s="412" t="s">
        <v>189</v>
      </c>
      <c r="D66" s="402" t="s">
        <v>74</v>
      </c>
      <c r="E66" s="611">
        <v>0</v>
      </c>
      <c r="F66" s="457"/>
    </row>
    <row r="67" spans="1:237" s="314" customFormat="1" ht="21.6" customHeight="1" thickBot="1" x14ac:dyDescent="0.3">
      <c r="A67" s="335"/>
      <c r="B67" s="530" t="s">
        <v>97</v>
      </c>
      <c r="C67" s="413" t="s">
        <v>351</v>
      </c>
      <c r="D67" s="400" t="s">
        <v>99</v>
      </c>
      <c r="E67" s="612">
        <v>0</v>
      </c>
    </row>
    <row r="68" spans="1:237" s="314" customFormat="1" ht="54" customHeight="1" thickBot="1" x14ac:dyDescent="0.3">
      <c r="A68" s="335"/>
      <c r="B68" s="532"/>
      <c r="C68" s="414" t="s">
        <v>352</v>
      </c>
      <c r="D68" s="402" t="s">
        <v>323</v>
      </c>
      <c r="E68" s="612">
        <v>0</v>
      </c>
      <c r="F68" s="457"/>
    </row>
    <row r="69" spans="1:237" s="314" customFormat="1" ht="15.75" thickBot="1" x14ac:dyDescent="0.3">
      <c r="B69" s="458"/>
      <c r="C69" s="458"/>
      <c r="D69" s="458"/>
    </row>
    <row r="70" spans="1:237" s="335" customFormat="1" ht="33.75" customHeight="1" x14ac:dyDescent="0.25">
      <c r="A70" s="349" t="s">
        <v>339</v>
      </c>
      <c r="B70" s="518" t="s">
        <v>335</v>
      </c>
      <c r="C70" s="519"/>
      <c r="D70" s="519"/>
      <c r="E70" s="520"/>
    </row>
    <row r="71" spans="1:237" s="335" customFormat="1" ht="38.25" thickBot="1" x14ac:dyDescent="0.3">
      <c r="A71" s="335" t="s">
        <v>268</v>
      </c>
      <c r="B71" s="511" t="s">
        <v>532</v>
      </c>
      <c r="C71" s="407" t="s">
        <v>534</v>
      </c>
      <c r="D71" s="407" t="s">
        <v>341</v>
      </c>
      <c r="E71" s="407" t="s">
        <v>536</v>
      </c>
    </row>
    <row r="72" spans="1:237" s="335" customFormat="1" ht="23.45" customHeight="1" thickBot="1" x14ac:dyDescent="0.3">
      <c r="A72" s="365"/>
      <c r="B72" s="512" t="s">
        <v>533</v>
      </c>
      <c r="C72" s="613" t="s">
        <v>353</v>
      </c>
      <c r="D72" s="614" t="s">
        <v>535</v>
      </c>
      <c r="E72" s="609">
        <v>0</v>
      </c>
      <c r="F72" s="350"/>
    </row>
    <row r="73" spans="1:237" s="335" customFormat="1" ht="14.45" customHeight="1" thickBot="1" x14ac:dyDescent="0.3">
      <c r="A73" s="365"/>
      <c r="B73" s="357"/>
      <c r="C73" s="615" t="s">
        <v>528</v>
      </c>
      <c r="D73" s="616" t="s">
        <v>535</v>
      </c>
      <c r="E73" s="617">
        <v>0</v>
      </c>
    </row>
    <row r="74" spans="1:237" s="335" customFormat="1" ht="14.45" customHeight="1" thickBot="1" x14ac:dyDescent="0.3">
      <c r="A74" s="365"/>
      <c r="B74" s="357"/>
      <c r="C74" s="618" t="s">
        <v>529</v>
      </c>
      <c r="D74" s="619" t="s">
        <v>535</v>
      </c>
      <c r="E74" s="617">
        <v>0</v>
      </c>
    </row>
    <row r="75" spans="1:237" s="335" customFormat="1" ht="15" customHeight="1" thickBot="1" x14ac:dyDescent="0.3">
      <c r="A75" s="365"/>
      <c r="B75" s="358"/>
      <c r="C75" s="620" t="s">
        <v>530</v>
      </c>
      <c r="D75" s="621" t="s">
        <v>535</v>
      </c>
      <c r="E75" s="617">
        <v>0</v>
      </c>
    </row>
    <row r="76" spans="1:237" s="335" customFormat="1" ht="15" customHeight="1" thickBot="1" x14ac:dyDescent="0.3">
      <c r="B76" s="351"/>
      <c r="C76" s="620" t="s">
        <v>354</v>
      </c>
      <c r="D76" s="621" t="s">
        <v>535</v>
      </c>
      <c r="E76" s="617">
        <v>0</v>
      </c>
    </row>
    <row r="77" spans="1:237" s="335" customFormat="1" ht="15" customHeight="1" thickBot="1" x14ac:dyDescent="0.3">
      <c r="B77" s="369"/>
      <c r="C77" s="622" t="s">
        <v>355</v>
      </c>
      <c r="D77" s="623" t="s">
        <v>535</v>
      </c>
      <c r="E77" s="624">
        <v>0</v>
      </c>
    </row>
    <row r="78" spans="1:237" s="335" customFormat="1" x14ac:dyDescent="0.25">
      <c r="B78" s="367"/>
      <c r="E78" s="367"/>
    </row>
    <row r="79" spans="1:237" s="321" customFormat="1" ht="21" x14ac:dyDescent="0.25">
      <c r="A79" s="338" t="s">
        <v>282</v>
      </c>
      <c r="B79" s="339" t="s">
        <v>298</v>
      </c>
      <c r="C79" s="338"/>
      <c r="D79" s="338"/>
      <c r="E79" s="338"/>
      <c r="F79" s="335"/>
      <c r="G79" s="335"/>
      <c r="H79" s="335"/>
      <c r="I79" s="335"/>
      <c r="J79" s="335"/>
      <c r="K79" s="335"/>
      <c r="L79" s="335"/>
      <c r="M79" s="335"/>
      <c r="N79" s="335"/>
      <c r="O79" s="335"/>
      <c r="P79" s="335"/>
      <c r="Q79" s="335"/>
      <c r="R79" s="335"/>
      <c r="S79" s="335"/>
      <c r="T79" s="335"/>
      <c r="U79" s="335"/>
      <c r="V79" s="335"/>
      <c r="W79" s="335"/>
      <c r="X79" s="335"/>
      <c r="Y79" s="335"/>
      <c r="Z79" s="335"/>
      <c r="AA79" s="335"/>
      <c r="AB79" s="335"/>
      <c r="AC79" s="335"/>
      <c r="AD79" s="335"/>
      <c r="AE79" s="335"/>
      <c r="AF79" s="335"/>
      <c r="AG79" s="335"/>
      <c r="AH79" s="335"/>
      <c r="AI79" s="335"/>
      <c r="AJ79" s="335"/>
      <c r="AK79" s="335"/>
      <c r="AL79" s="335"/>
      <c r="AM79" s="335"/>
      <c r="AN79" s="335"/>
      <c r="AO79" s="335"/>
      <c r="AP79" s="335"/>
      <c r="AQ79" s="335"/>
      <c r="AR79" s="335"/>
      <c r="AS79" s="335"/>
      <c r="AT79" s="335"/>
      <c r="AU79" s="335"/>
      <c r="AV79" s="335"/>
      <c r="AW79" s="335"/>
      <c r="AX79" s="335"/>
      <c r="AY79" s="335"/>
      <c r="AZ79" s="335"/>
      <c r="BA79" s="335"/>
      <c r="BB79" s="335"/>
      <c r="BC79" s="335"/>
      <c r="BD79" s="335"/>
      <c r="BE79" s="335"/>
      <c r="BF79" s="335"/>
      <c r="BG79" s="335"/>
      <c r="BH79" s="335"/>
      <c r="BI79" s="335"/>
      <c r="BJ79" s="335"/>
      <c r="BK79" s="335"/>
      <c r="BL79" s="335"/>
      <c r="BM79" s="335"/>
      <c r="BN79" s="335"/>
      <c r="BO79" s="335"/>
      <c r="BP79" s="335"/>
      <c r="BQ79" s="335"/>
      <c r="BR79" s="335"/>
      <c r="BS79" s="335"/>
      <c r="BT79" s="335"/>
      <c r="BU79" s="335"/>
      <c r="BV79" s="335"/>
      <c r="BW79" s="335"/>
      <c r="BX79" s="335"/>
      <c r="BY79" s="335"/>
      <c r="BZ79" s="335"/>
      <c r="CA79" s="335"/>
      <c r="CB79" s="335"/>
      <c r="CC79" s="335"/>
      <c r="CD79" s="335"/>
      <c r="CE79" s="335"/>
      <c r="CF79" s="335"/>
      <c r="CG79" s="335"/>
      <c r="CH79" s="335"/>
      <c r="CI79" s="335"/>
      <c r="CJ79" s="335"/>
      <c r="CK79" s="335"/>
      <c r="CL79" s="335"/>
      <c r="CM79" s="335"/>
      <c r="CN79" s="335"/>
      <c r="CO79" s="335"/>
      <c r="CP79" s="335"/>
      <c r="CQ79" s="335"/>
      <c r="CR79" s="335"/>
      <c r="CS79" s="335"/>
      <c r="CT79" s="335"/>
      <c r="CU79" s="335"/>
      <c r="CV79" s="335"/>
      <c r="CW79" s="335"/>
      <c r="CX79" s="335"/>
      <c r="CY79" s="335"/>
      <c r="CZ79" s="335"/>
      <c r="DA79" s="335"/>
      <c r="DB79" s="335"/>
      <c r="DC79" s="335"/>
      <c r="DD79" s="335"/>
      <c r="DE79" s="335"/>
      <c r="DF79" s="335"/>
      <c r="DG79" s="335"/>
      <c r="DH79" s="335"/>
      <c r="DI79" s="335"/>
      <c r="DJ79" s="335"/>
      <c r="DK79" s="335"/>
      <c r="DL79" s="335"/>
      <c r="DM79" s="335"/>
      <c r="DN79" s="335"/>
      <c r="DO79" s="335"/>
      <c r="DP79" s="335"/>
      <c r="DQ79" s="335"/>
      <c r="DR79" s="335"/>
      <c r="DS79" s="335"/>
      <c r="DT79" s="335"/>
      <c r="DU79" s="335"/>
      <c r="DV79" s="335"/>
      <c r="DW79" s="335"/>
      <c r="DX79" s="335"/>
      <c r="DY79" s="335"/>
      <c r="DZ79" s="335"/>
      <c r="EA79" s="335"/>
      <c r="EB79" s="335"/>
      <c r="EC79" s="335"/>
      <c r="ED79" s="335"/>
      <c r="EE79" s="335"/>
      <c r="EF79" s="335"/>
      <c r="EG79" s="335"/>
      <c r="EH79" s="335"/>
      <c r="EI79" s="335"/>
      <c r="EJ79" s="335"/>
      <c r="EK79" s="335"/>
      <c r="EL79" s="335"/>
      <c r="EM79" s="335"/>
      <c r="EN79" s="335"/>
      <c r="EO79" s="335"/>
      <c r="EP79" s="335"/>
      <c r="EQ79" s="335"/>
      <c r="ER79" s="335"/>
      <c r="ES79" s="335"/>
      <c r="ET79" s="335"/>
      <c r="EU79" s="335"/>
      <c r="EV79" s="335"/>
      <c r="EW79" s="335"/>
      <c r="EX79" s="335"/>
      <c r="EY79" s="335"/>
      <c r="EZ79" s="335"/>
      <c r="FA79" s="335"/>
      <c r="FB79" s="335"/>
      <c r="FC79" s="335"/>
      <c r="FD79" s="335"/>
      <c r="FE79" s="335"/>
      <c r="FF79" s="335"/>
      <c r="FG79" s="335"/>
      <c r="FH79" s="335"/>
      <c r="FI79" s="335"/>
      <c r="FJ79" s="335"/>
      <c r="FK79" s="335"/>
      <c r="FL79" s="335"/>
      <c r="FM79" s="335"/>
      <c r="FN79" s="335"/>
      <c r="FO79" s="335"/>
      <c r="FP79" s="335"/>
      <c r="FQ79" s="335"/>
      <c r="FR79" s="335"/>
      <c r="FS79" s="335"/>
      <c r="FT79" s="335"/>
      <c r="FU79" s="335"/>
      <c r="FV79" s="335"/>
      <c r="FW79" s="335"/>
      <c r="FX79" s="335"/>
      <c r="FY79" s="335"/>
      <c r="FZ79" s="335"/>
      <c r="GA79" s="335"/>
      <c r="GB79" s="335"/>
      <c r="GC79" s="335"/>
      <c r="GD79" s="335"/>
      <c r="GE79" s="335"/>
      <c r="GF79" s="335"/>
      <c r="GG79" s="335"/>
      <c r="GH79" s="335"/>
      <c r="GI79" s="335"/>
      <c r="GJ79" s="335"/>
      <c r="GK79" s="335"/>
      <c r="GL79" s="335"/>
      <c r="GM79" s="335"/>
      <c r="GN79" s="335"/>
      <c r="GO79" s="335"/>
      <c r="GP79" s="335"/>
      <c r="GQ79" s="335"/>
      <c r="GR79" s="335"/>
      <c r="GS79" s="335"/>
      <c r="GT79" s="335"/>
      <c r="GU79" s="335"/>
      <c r="GV79" s="335"/>
      <c r="GW79" s="335"/>
      <c r="GX79" s="335"/>
      <c r="GY79" s="335"/>
      <c r="GZ79" s="335"/>
      <c r="HA79" s="335"/>
      <c r="HB79" s="335"/>
      <c r="HC79" s="335"/>
      <c r="HD79" s="335"/>
      <c r="HE79" s="335"/>
      <c r="HF79" s="335"/>
      <c r="HG79" s="335"/>
      <c r="HH79" s="335"/>
      <c r="HI79" s="335"/>
      <c r="HJ79" s="335"/>
      <c r="HK79" s="335"/>
      <c r="HL79" s="335"/>
      <c r="HM79" s="335"/>
      <c r="HN79" s="335"/>
      <c r="HO79" s="335"/>
      <c r="HP79" s="335"/>
      <c r="HQ79" s="335"/>
      <c r="HR79" s="335"/>
      <c r="HS79" s="335"/>
      <c r="HT79" s="335"/>
      <c r="HU79" s="335"/>
      <c r="HV79" s="335"/>
      <c r="HW79" s="335"/>
      <c r="HX79" s="335"/>
      <c r="HY79" s="335"/>
      <c r="HZ79" s="335"/>
      <c r="IA79" s="335"/>
    </row>
    <row r="80" spans="1:237" s="321" customFormat="1" ht="21" hidden="1" customHeight="1" x14ac:dyDescent="0.25">
      <c r="A80" s="323"/>
      <c r="B80" s="1"/>
      <c r="C80" s="323"/>
      <c r="D80" s="323"/>
      <c r="E80" s="323"/>
      <c r="F80" s="314"/>
      <c r="G80" s="314"/>
      <c r="H80" s="314"/>
      <c r="I80" s="314"/>
      <c r="J80" s="314"/>
      <c r="K80" s="314"/>
      <c r="L80" s="314"/>
      <c r="M80" s="314"/>
      <c r="N80" s="314"/>
      <c r="O80" s="314"/>
      <c r="P80" s="314"/>
      <c r="Q80" s="314"/>
      <c r="R80" s="314"/>
      <c r="S80" s="314"/>
      <c r="T80" s="314"/>
      <c r="U80" s="314"/>
      <c r="V80" s="314"/>
      <c r="W80" s="314"/>
      <c r="X80" s="314"/>
      <c r="Y80" s="314"/>
      <c r="Z80" s="314"/>
      <c r="AA80" s="314"/>
      <c r="AB80" s="314"/>
      <c r="AC80" s="314"/>
      <c r="AD80" s="314"/>
      <c r="AE80" s="314"/>
      <c r="AF80" s="314"/>
      <c r="AG80" s="314"/>
      <c r="AH80" s="314"/>
      <c r="AI80" s="314"/>
      <c r="AJ80" s="314"/>
      <c r="AK80" s="314"/>
      <c r="AL80" s="314"/>
      <c r="AM80" s="314"/>
      <c r="AN80" s="314"/>
      <c r="AO80" s="314"/>
      <c r="AP80" s="314"/>
      <c r="AQ80" s="314"/>
      <c r="AR80" s="314"/>
      <c r="AS80" s="314"/>
      <c r="AT80" s="314"/>
      <c r="AU80" s="314"/>
      <c r="AV80" s="314"/>
      <c r="AW80" s="314"/>
      <c r="AX80" s="314"/>
      <c r="AY80" s="314"/>
      <c r="AZ80" s="314"/>
      <c r="BA80" s="314"/>
      <c r="BB80" s="314"/>
      <c r="BC80" s="314"/>
      <c r="BD80" s="314"/>
      <c r="BE80" s="314"/>
      <c r="BF80" s="314"/>
      <c r="BG80" s="314"/>
      <c r="BH80" s="314"/>
      <c r="BI80" s="314"/>
      <c r="BJ80" s="314"/>
      <c r="BK80" s="314"/>
      <c r="BL80" s="314"/>
      <c r="BM80" s="314"/>
      <c r="BN80" s="314"/>
      <c r="BO80" s="314"/>
      <c r="BP80" s="314"/>
      <c r="BQ80" s="314"/>
      <c r="BR80" s="314"/>
      <c r="BS80" s="314"/>
      <c r="BT80" s="314"/>
      <c r="BU80" s="314"/>
      <c r="BV80" s="314"/>
      <c r="BW80" s="314"/>
      <c r="BX80" s="314"/>
      <c r="BY80" s="314"/>
      <c r="BZ80" s="314"/>
      <c r="CA80" s="314"/>
      <c r="CB80" s="314"/>
      <c r="CC80" s="314"/>
      <c r="CD80" s="314"/>
      <c r="CE80" s="314"/>
      <c r="CF80" s="314"/>
      <c r="CG80" s="314"/>
      <c r="CH80" s="314"/>
      <c r="CI80" s="314"/>
      <c r="CJ80" s="314"/>
      <c r="CK80" s="314"/>
      <c r="CL80" s="314"/>
      <c r="CM80" s="314"/>
      <c r="CN80" s="314"/>
      <c r="CO80" s="314"/>
      <c r="CP80" s="314"/>
      <c r="CQ80" s="314"/>
      <c r="CR80" s="314"/>
      <c r="CS80" s="314"/>
      <c r="CT80" s="314"/>
      <c r="CU80" s="314"/>
      <c r="CV80" s="314"/>
      <c r="CW80" s="314"/>
      <c r="CX80" s="314"/>
      <c r="CY80" s="314"/>
      <c r="CZ80" s="314"/>
      <c r="DA80" s="314"/>
      <c r="DB80" s="314"/>
      <c r="DC80" s="314"/>
      <c r="DD80" s="314"/>
      <c r="DE80" s="314"/>
      <c r="DF80" s="314"/>
      <c r="DG80" s="314"/>
      <c r="DH80" s="314"/>
      <c r="DI80" s="314"/>
      <c r="DJ80" s="314"/>
      <c r="DK80" s="314"/>
      <c r="DL80" s="314"/>
      <c r="DM80" s="314"/>
      <c r="DN80" s="314"/>
      <c r="DO80" s="314"/>
      <c r="DP80" s="314"/>
      <c r="DQ80" s="314"/>
      <c r="DR80" s="314"/>
      <c r="DS80" s="314"/>
      <c r="DT80" s="314"/>
      <c r="DU80" s="314"/>
      <c r="DV80" s="314"/>
      <c r="DW80" s="314"/>
      <c r="DX80" s="314"/>
      <c r="DY80" s="314"/>
      <c r="DZ80" s="314"/>
      <c r="EA80" s="314"/>
      <c r="EB80" s="314"/>
      <c r="EC80" s="314"/>
      <c r="ED80" s="314"/>
      <c r="EE80" s="314"/>
      <c r="EF80" s="314"/>
      <c r="EG80" s="314"/>
      <c r="EH80" s="314"/>
      <c r="EI80" s="314"/>
      <c r="EJ80" s="314"/>
      <c r="EK80" s="314"/>
      <c r="EL80" s="314"/>
      <c r="EM80" s="314"/>
      <c r="EN80" s="314"/>
      <c r="EO80" s="314"/>
      <c r="EP80" s="314"/>
      <c r="EQ80" s="314"/>
      <c r="ER80" s="314"/>
      <c r="ES80" s="314"/>
      <c r="ET80" s="314"/>
      <c r="EU80" s="314"/>
      <c r="EV80" s="314"/>
      <c r="EW80" s="314"/>
      <c r="EX80" s="314"/>
      <c r="EY80" s="314"/>
      <c r="EZ80" s="314"/>
      <c r="FA80" s="314"/>
      <c r="FB80" s="314"/>
      <c r="FC80" s="314"/>
      <c r="FD80" s="314"/>
      <c r="FE80" s="314"/>
      <c r="FF80" s="314"/>
      <c r="FG80" s="314"/>
      <c r="FH80" s="314"/>
      <c r="FI80" s="314"/>
      <c r="FJ80" s="314"/>
      <c r="FK80" s="314"/>
      <c r="FL80" s="314"/>
      <c r="FM80" s="314"/>
      <c r="FN80" s="314"/>
      <c r="FO80" s="314"/>
      <c r="FP80" s="314"/>
      <c r="FQ80" s="314"/>
      <c r="FR80" s="314"/>
      <c r="FS80" s="314"/>
      <c r="FT80" s="314"/>
      <c r="FU80" s="314"/>
      <c r="FV80" s="314"/>
      <c r="FW80" s="314"/>
      <c r="FX80" s="314"/>
      <c r="FY80" s="314"/>
      <c r="FZ80" s="314"/>
      <c r="GA80" s="314"/>
      <c r="GB80" s="314"/>
      <c r="GC80" s="314"/>
      <c r="GD80" s="314"/>
      <c r="GE80" s="314"/>
      <c r="GF80" s="314"/>
      <c r="GG80" s="314"/>
      <c r="GH80" s="314"/>
      <c r="GI80" s="314"/>
      <c r="GJ80" s="314"/>
      <c r="GK80" s="314"/>
      <c r="GL80" s="314"/>
      <c r="GM80" s="314"/>
      <c r="GN80" s="314"/>
      <c r="GO80" s="314"/>
      <c r="GP80" s="314"/>
      <c r="GQ80" s="314"/>
      <c r="GR80" s="314"/>
      <c r="GS80" s="314"/>
      <c r="GT80" s="314"/>
      <c r="GU80" s="314"/>
      <c r="GV80" s="314"/>
      <c r="GW80" s="314"/>
      <c r="GX80" s="314"/>
      <c r="GY80" s="314"/>
      <c r="GZ80" s="314"/>
      <c r="HA80" s="314"/>
      <c r="HB80" s="314"/>
      <c r="HC80" s="314"/>
      <c r="HD80" s="314"/>
      <c r="HE80" s="314"/>
      <c r="HF80" s="314"/>
      <c r="HG80" s="314"/>
      <c r="HH80" s="314"/>
      <c r="HI80" s="314"/>
      <c r="HJ80" s="314"/>
      <c r="HK80" s="314"/>
      <c r="HL80" s="314"/>
      <c r="HM80" s="314"/>
      <c r="HN80" s="314"/>
      <c r="HO80" s="314"/>
      <c r="HP80" s="314"/>
      <c r="HQ80" s="314"/>
      <c r="HR80" s="314"/>
      <c r="HS80" s="314"/>
      <c r="HT80" s="314"/>
      <c r="HU80" s="314"/>
      <c r="HV80" s="314"/>
      <c r="HW80" s="314"/>
      <c r="HX80" s="314"/>
      <c r="HY80" s="314"/>
      <c r="HZ80" s="314"/>
      <c r="IA80" s="314"/>
      <c r="IB80" s="314"/>
      <c r="IC80" s="314"/>
    </row>
    <row r="81" spans="1:237" s="321" customFormat="1" ht="25.15" customHeight="1" thickBot="1" x14ac:dyDescent="0.3">
      <c r="A81" s="342" t="s">
        <v>338</v>
      </c>
      <c r="B81" s="556" t="s">
        <v>360</v>
      </c>
      <c r="C81" s="557"/>
      <c r="D81" s="557"/>
      <c r="E81" s="558"/>
      <c r="F81" s="314"/>
      <c r="G81" s="314"/>
      <c r="H81" s="314"/>
      <c r="I81" s="314"/>
      <c r="J81" s="314"/>
      <c r="K81" s="314"/>
      <c r="L81" s="314"/>
      <c r="M81" s="314"/>
      <c r="N81" s="314"/>
      <c r="O81" s="314"/>
      <c r="P81" s="314"/>
      <c r="Q81" s="314"/>
      <c r="R81" s="314"/>
      <c r="S81" s="314"/>
      <c r="T81" s="314"/>
      <c r="U81" s="314"/>
      <c r="V81" s="314"/>
      <c r="W81" s="314"/>
      <c r="X81" s="314"/>
      <c r="Y81" s="314"/>
      <c r="Z81" s="314"/>
      <c r="AA81" s="314"/>
      <c r="AB81" s="314"/>
      <c r="AC81" s="314"/>
      <c r="AD81" s="314"/>
      <c r="AE81" s="314"/>
      <c r="AF81" s="314"/>
      <c r="AG81" s="314"/>
      <c r="AH81" s="314"/>
      <c r="AI81" s="314"/>
      <c r="AJ81" s="314"/>
      <c r="AK81" s="314"/>
      <c r="AL81" s="314"/>
      <c r="AM81" s="314"/>
      <c r="AN81" s="314"/>
      <c r="AO81" s="314"/>
      <c r="AP81" s="314"/>
      <c r="AQ81" s="314"/>
      <c r="AR81" s="314"/>
      <c r="AS81" s="314"/>
      <c r="AT81" s="314"/>
      <c r="AU81" s="314"/>
      <c r="AV81" s="314"/>
      <c r="AW81" s="314"/>
      <c r="AX81" s="314"/>
      <c r="AY81" s="314"/>
      <c r="AZ81" s="314"/>
      <c r="BA81" s="314"/>
      <c r="BB81" s="314"/>
      <c r="BC81" s="314"/>
      <c r="BD81" s="314"/>
      <c r="BE81" s="314"/>
      <c r="BF81" s="314"/>
      <c r="BG81" s="314"/>
      <c r="BH81" s="314"/>
      <c r="BI81" s="314"/>
      <c r="BJ81" s="314"/>
      <c r="BK81" s="314"/>
      <c r="BL81" s="314"/>
      <c r="BM81" s="314"/>
      <c r="BN81" s="314"/>
      <c r="BO81" s="314"/>
      <c r="BP81" s="314"/>
      <c r="BQ81" s="314"/>
      <c r="BR81" s="314"/>
      <c r="BS81" s="314"/>
      <c r="BT81" s="314"/>
      <c r="BU81" s="314"/>
      <c r="BV81" s="314"/>
      <c r="BW81" s="314"/>
      <c r="BX81" s="314"/>
      <c r="BY81" s="314"/>
      <c r="BZ81" s="314"/>
      <c r="CA81" s="314"/>
      <c r="CB81" s="314"/>
      <c r="CC81" s="314"/>
      <c r="CD81" s="314"/>
      <c r="CE81" s="314"/>
      <c r="CF81" s="314"/>
      <c r="CG81" s="314"/>
      <c r="CH81" s="314"/>
      <c r="CI81" s="314"/>
      <c r="CJ81" s="314"/>
      <c r="CK81" s="314"/>
      <c r="CL81" s="314"/>
      <c r="CM81" s="314"/>
      <c r="CN81" s="314"/>
      <c r="CO81" s="314"/>
      <c r="CP81" s="314"/>
      <c r="CQ81" s="314"/>
      <c r="CR81" s="314"/>
      <c r="CS81" s="314"/>
      <c r="CT81" s="314"/>
      <c r="CU81" s="314"/>
      <c r="CV81" s="314"/>
      <c r="CW81" s="314"/>
      <c r="CX81" s="314"/>
      <c r="CY81" s="314"/>
      <c r="CZ81" s="314"/>
      <c r="DA81" s="314"/>
      <c r="DB81" s="314"/>
      <c r="DC81" s="314"/>
      <c r="DD81" s="314"/>
      <c r="DE81" s="314"/>
      <c r="DF81" s="314"/>
      <c r="DG81" s="314"/>
      <c r="DH81" s="314"/>
      <c r="DI81" s="314"/>
      <c r="DJ81" s="314"/>
      <c r="DK81" s="314"/>
      <c r="DL81" s="314"/>
      <c r="DM81" s="314"/>
      <c r="DN81" s="314"/>
      <c r="DO81" s="314"/>
      <c r="DP81" s="314"/>
      <c r="DQ81" s="314"/>
      <c r="DR81" s="314"/>
      <c r="DS81" s="314"/>
      <c r="DT81" s="314"/>
      <c r="DU81" s="314"/>
      <c r="DV81" s="314"/>
      <c r="DW81" s="314"/>
      <c r="DX81" s="314"/>
      <c r="DY81" s="314"/>
      <c r="DZ81" s="314"/>
      <c r="EA81" s="314"/>
      <c r="EB81" s="314"/>
      <c r="EC81" s="314"/>
      <c r="ED81" s="314"/>
      <c r="EE81" s="314"/>
      <c r="EF81" s="314"/>
      <c r="EG81" s="314"/>
      <c r="EH81" s="314"/>
      <c r="EI81" s="314"/>
      <c r="EJ81" s="314"/>
      <c r="EK81" s="314"/>
      <c r="EL81" s="314"/>
      <c r="EM81" s="314"/>
      <c r="EN81" s="314"/>
      <c r="EO81" s="314"/>
      <c r="EP81" s="314"/>
      <c r="EQ81" s="314"/>
      <c r="ER81" s="314"/>
      <c r="ES81" s="314"/>
      <c r="ET81" s="314"/>
      <c r="EU81" s="314"/>
      <c r="EV81" s="314"/>
      <c r="EW81" s="314"/>
      <c r="EX81" s="314"/>
      <c r="EY81" s="314"/>
      <c r="EZ81" s="314"/>
      <c r="FA81" s="314"/>
      <c r="FB81" s="314"/>
      <c r="FC81" s="314"/>
      <c r="FD81" s="314"/>
      <c r="FE81" s="314"/>
      <c r="FF81" s="314"/>
      <c r="FG81" s="314"/>
      <c r="FH81" s="314"/>
      <c r="FI81" s="314"/>
      <c r="FJ81" s="314"/>
      <c r="FK81" s="314"/>
      <c r="FL81" s="314"/>
      <c r="FM81" s="314"/>
      <c r="FN81" s="314"/>
      <c r="FO81" s="314"/>
      <c r="FP81" s="314"/>
      <c r="FQ81" s="314"/>
      <c r="FR81" s="314"/>
      <c r="FS81" s="314"/>
      <c r="FT81" s="314"/>
      <c r="FU81" s="314"/>
      <c r="FV81" s="314"/>
      <c r="FW81" s="314"/>
      <c r="FX81" s="314"/>
      <c r="FY81" s="314"/>
      <c r="FZ81" s="314"/>
      <c r="GA81" s="314"/>
      <c r="GB81" s="314"/>
      <c r="GC81" s="314"/>
      <c r="GD81" s="314"/>
      <c r="GE81" s="314"/>
      <c r="GF81" s="314"/>
      <c r="GG81" s="314"/>
      <c r="GH81" s="314"/>
      <c r="GI81" s="314"/>
      <c r="GJ81" s="314"/>
      <c r="GK81" s="314"/>
      <c r="GL81" s="314"/>
      <c r="GM81" s="314"/>
      <c r="GN81" s="314"/>
      <c r="GO81" s="314"/>
      <c r="GP81" s="314"/>
      <c r="GQ81" s="314"/>
      <c r="GR81" s="314"/>
      <c r="GS81" s="314"/>
      <c r="GT81" s="314"/>
      <c r="GU81" s="314"/>
      <c r="GV81" s="314"/>
      <c r="GW81" s="314"/>
      <c r="GX81" s="314"/>
      <c r="GY81" s="314"/>
      <c r="GZ81" s="314"/>
      <c r="HA81" s="314"/>
      <c r="HB81" s="314"/>
      <c r="HC81" s="314"/>
      <c r="HD81" s="314"/>
      <c r="HE81" s="314"/>
      <c r="HF81" s="314"/>
      <c r="HG81" s="314"/>
      <c r="HH81" s="314"/>
      <c r="HI81" s="314"/>
      <c r="HJ81" s="314"/>
      <c r="HK81" s="314"/>
      <c r="HL81" s="314"/>
      <c r="HM81" s="314"/>
      <c r="HN81" s="314"/>
      <c r="HO81" s="314"/>
      <c r="HP81" s="314"/>
      <c r="HQ81" s="314"/>
      <c r="HR81" s="314"/>
      <c r="HS81" s="314"/>
      <c r="HT81" s="314"/>
      <c r="HU81" s="314"/>
      <c r="HV81" s="314"/>
      <c r="HW81" s="314"/>
      <c r="HX81" s="314"/>
      <c r="HY81" s="314"/>
      <c r="HZ81" s="314"/>
      <c r="IA81" s="314"/>
      <c r="IB81" s="314"/>
      <c r="IC81" s="314"/>
    </row>
    <row r="82" spans="1:237" s="314" customFormat="1" ht="38.25" thickBot="1" x14ac:dyDescent="0.3">
      <c r="A82" s="335" t="s">
        <v>283</v>
      </c>
      <c r="B82" s="405" t="s">
        <v>60</v>
      </c>
      <c r="C82" s="405" t="s">
        <v>61</v>
      </c>
      <c r="D82" s="405" t="s">
        <v>321</v>
      </c>
      <c r="E82" s="405" t="s">
        <v>325</v>
      </c>
    </row>
    <row r="83" spans="1:237" s="314" customFormat="1" ht="22.15" customHeight="1" thickBot="1" x14ac:dyDescent="0.3">
      <c r="A83" s="335"/>
      <c r="B83" s="415" t="s">
        <v>191</v>
      </c>
      <c r="C83" s="399" t="s">
        <v>309</v>
      </c>
      <c r="D83" s="400" t="s">
        <v>324</v>
      </c>
      <c r="E83" s="611">
        <v>0</v>
      </c>
    </row>
    <row r="84" spans="1:237" s="314" customFormat="1" ht="16.5" thickBot="1" x14ac:dyDescent="0.3">
      <c r="A84" s="335"/>
      <c r="B84" s="416"/>
      <c r="C84" s="401" t="s">
        <v>310</v>
      </c>
      <c r="D84" s="402" t="s">
        <v>324</v>
      </c>
      <c r="E84" s="611">
        <v>0</v>
      </c>
    </row>
    <row r="85" spans="1:237" s="314" customFormat="1" ht="17.45" customHeight="1" thickBot="1" x14ac:dyDescent="0.3">
      <c r="A85" s="335"/>
      <c r="B85" s="417"/>
      <c r="C85" s="401" t="s">
        <v>311</v>
      </c>
      <c r="D85" s="402" t="s">
        <v>324</v>
      </c>
      <c r="E85" s="611">
        <v>0</v>
      </c>
    </row>
    <row r="86" spans="1:237" s="314" customFormat="1" ht="21.6" customHeight="1" thickBot="1" x14ac:dyDescent="0.3">
      <c r="A86" s="352" t="s">
        <v>0</v>
      </c>
      <c r="B86" s="415" t="s">
        <v>179</v>
      </c>
      <c r="C86" s="399" t="s">
        <v>312</v>
      </c>
      <c r="D86" s="400" t="s">
        <v>324</v>
      </c>
      <c r="E86" s="611">
        <v>0</v>
      </c>
    </row>
    <row r="87" spans="1:237" s="314" customFormat="1" ht="16.5" thickBot="1" x14ac:dyDescent="0.3">
      <c r="A87" s="352" t="s">
        <v>0</v>
      </c>
      <c r="B87" s="418"/>
      <c r="C87" s="401" t="s">
        <v>313</v>
      </c>
      <c r="D87" s="402" t="s">
        <v>324</v>
      </c>
      <c r="E87" s="611">
        <v>0</v>
      </c>
    </row>
    <row r="88" spans="1:237" s="314" customFormat="1" ht="16.5" thickBot="1" x14ac:dyDescent="0.3">
      <c r="A88" s="352" t="s">
        <v>0</v>
      </c>
      <c r="B88" s="416"/>
      <c r="C88" s="401" t="s">
        <v>314</v>
      </c>
      <c r="D88" s="402" t="s">
        <v>324</v>
      </c>
      <c r="E88" s="611">
        <v>0</v>
      </c>
    </row>
    <row r="89" spans="1:237" s="314" customFormat="1" ht="16.5" thickBot="1" x14ac:dyDescent="0.3">
      <c r="A89" s="352" t="s">
        <v>0</v>
      </c>
      <c r="B89" s="419"/>
      <c r="C89" s="401" t="s">
        <v>315</v>
      </c>
      <c r="D89" s="402" t="s">
        <v>324</v>
      </c>
      <c r="E89" s="611">
        <v>0</v>
      </c>
    </row>
    <row r="90" spans="1:237" s="314" customFormat="1" ht="16.5" thickBot="1" x14ac:dyDescent="0.3">
      <c r="A90" s="352"/>
      <c r="B90" s="420"/>
      <c r="C90" s="401" t="s">
        <v>316</v>
      </c>
      <c r="D90" s="402" t="s">
        <v>324</v>
      </c>
      <c r="E90" s="611">
        <v>0</v>
      </c>
    </row>
    <row r="91" spans="1:237" s="314" customFormat="1" ht="15.75" x14ac:dyDescent="0.25">
      <c r="A91" s="352"/>
      <c r="B91" s="421" t="s">
        <v>62</v>
      </c>
      <c r="C91" s="399" t="s">
        <v>317</v>
      </c>
      <c r="D91" s="409" t="s">
        <v>361</v>
      </c>
      <c r="E91" s="611">
        <v>0</v>
      </c>
      <c r="F91" s="328"/>
      <c r="G91" s="328"/>
    </row>
    <row r="92" spans="1:237" s="314" customFormat="1" ht="15.75" x14ac:dyDescent="0.25">
      <c r="A92" s="352"/>
      <c r="B92" s="352"/>
      <c r="C92" s="352"/>
      <c r="D92" s="353"/>
      <c r="E92" s="352"/>
      <c r="F92" s="328"/>
      <c r="G92" s="328"/>
    </row>
    <row r="93" spans="1:237" s="314" customFormat="1" ht="21" x14ac:dyDescent="0.25">
      <c r="A93" s="338" t="s">
        <v>284</v>
      </c>
      <c r="B93" s="339" t="s">
        <v>299</v>
      </c>
      <c r="C93" s="338"/>
      <c r="D93" s="338"/>
      <c r="E93" s="338"/>
    </row>
    <row r="94" spans="1:237" s="314" customFormat="1" ht="21" hidden="1" customHeight="1" x14ac:dyDescent="0.25">
      <c r="A94" s="323"/>
      <c r="B94" s="1"/>
      <c r="C94" s="323"/>
      <c r="D94" s="323"/>
      <c r="E94" s="323"/>
    </row>
    <row r="95" spans="1:237" s="314" customFormat="1" ht="24.6" customHeight="1" thickBot="1" x14ac:dyDescent="0.3">
      <c r="A95" s="342" t="s">
        <v>338</v>
      </c>
      <c r="B95" s="559" t="s">
        <v>362</v>
      </c>
      <c r="C95" s="560"/>
      <c r="D95" s="560"/>
      <c r="E95" s="561"/>
    </row>
    <row r="96" spans="1:237" s="314" customFormat="1" ht="38.25" thickBot="1" x14ac:dyDescent="0.3">
      <c r="A96" s="335" t="s">
        <v>285</v>
      </c>
      <c r="B96" s="405" t="s">
        <v>63</v>
      </c>
      <c r="C96" s="405" t="s">
        <v>64</v>
      </c>
      <c r="D96" s="405" t="s">
        <v>321</v>
      </c>
      <c r="E96" s="405" t="s">
        <v>325</v>
      </c>
    </row>
    <row r="97" spans="1:237" s="314" customFormat="1" ht="18.600000000000001" customHeight="1" thickBot="1" x14ac:dyDescent="0.3">
      <c r="A97" s="335"/>
      <c r="B97" s="422" t="s">
        <v>134</v>
      </c>
      <c r="C97" s="625" t="s">
        <v>538</v>
      </c>
      <c r="D97" s="626" t="s">
        <v>539</v>
      </c>
      <c r="E97" s="611">
        <v>0</v>
      </c>
    </row>
    <row r="98" spans="1:237" s="314" customFormat="1" ht="16.5" thickBot="1" x14ac:dyDescent="0.3">
      <c r="A98" s="335"/>
      <c r="B98" s="423"/>
      <c r="C98" s="627" t="s">
        <v>540</v>
      </c>
      <c r="D98" s="628" t="s">
        <v>539</v>
      </c>
      <c r="E98" s="611">
        <v>0</v>
      </c>
    </row>
    <row r="99" spans="1:237" s="314" customFormat="1" ht="14.45" customHeight="1" thickBot="1" x14ac:dyDescent="0.3">
      <c r="A99" s="335"/>
      <c r="B99" s="424"/>
      <c r="C99" s="627" t="s">
        <v>541</v>
      </c>
      <c r="D99" s="628" t="s">
        <v>539</v>
      </c>
      <c r="E99" s="611">
        <v>0</v>
      </c>
    </row>
    <row r="100" spans="1:237" s="314" customFormat="1" ht="14.45" customHeight="1" thickBot="1" x14ac:dyDescent="0.3">
      <c r="A100" s="335"/>
      <c r="B100" s="424"/>
      <c r="C100" s="627" t="s">
        <v>542</v>
      </c>
      <c r="D100" s="628" t="s">
        <v>539</v>
      </c>
      <c r="E100" s="611">
        <v>0</v>
      </c>
    </row>
    <row r="101" spans="1:237" ht="14.45" customHeight="1" thickBot="1" x14ac:dyDescent="0.3">
      <c r="A101" s="335"/>
      <c r="B101" s="425"/>
      <c r="C101" s="629" t="s">
        <v>363</v>
      </c>
      <c r="D101" s="628" t="s">
        <v>539</v>
      </c>
      <c r="E101" s="611">
        <v>0</v>
      </c>
      <c r="H101" s="314"/>
      <c r="I101" s="314"/>
      <c r="J101" s="314"/>
      <c r="K101" s="314"/>
      <c r="L101" s="314"/>
      <c r="M101" s="314"/>
      <c r="N101" s="314"/>
      <c r="O101" s="314"/>
      <c r="P101" s="314"/>
      <c r="BV101" s="322"/>
      <c r="BW101" s="322"/>
      <c r="BX101" s="322"/>
      <c r="BY101" s="322"/>
      <c r="BZ101" s="322"/>
      <c r="CA101" s="322"/>
      <c r="CB101" s="322"/>
      <c r="CC101" s="322"/>
      <c r="CD101" s="322"/>
      <c r="CE101" s="322"/>
      <c r="CF101" s="322"/>
      <c r="CG101" s="322"/>
      <c r="CH101" s="322"/>
      <c r="CI101" s="322"/>
      <c r="CJ101" s="322"/>
      <c r="CK101" s="322"/>
      <c r="CL101" s="322"/>
      <c r="CM101" s="322"/>
      <c r="CN101" s="322"/>
      <c r="CO101" s="322"/>
      <c r="CP101" s="322"/>
      <c r="CQ101" s="322"/>
      <c r="CR101" s="322"/>
      <c r="CS101" s="322"/>
      <c r="CT101" s="322"/>
      <c r="CU101" s="322"/>
      <c r="CV101" s="322"/>
      <c r="CW101" s="322"/>
      <c r="CX101" s="322"/>
      <c r="CY101" s="322"/>
      <c r="CZ101" s="322"/>
      <c r="DA101" s="322"/>
      <c r="DB101" s="322"/>
      <c r="DC101" s="322"/>
      <c r="DD101" s="322"/>
      <c r="DE101" s="322"/>
      <c r="DF101" s="322"/>
      <c r="DG101" s="322"/>
      <c r="DH101" s="322"/>
      <c r="DI101" s="322"/>
      <c r="DJ101" s="322"/>
      <c r="DK101" s="322"/>
      <c r="DL101" s="322"/>
      <c r="DM101" s="322"/>
      <c r="DN101" s="322"/>
      <c r="DO101" s="322"/>
      <c r="DP101" s="322"/>
      <c r="DQ101" s="322"/>
      <c r="DR101" s="322"/>
      <c r="DS101" s="322"/>
      <c r="DT101" s="322"/>
      <c r="DU101" s="322"/>
      <c r="DV101" s="322"/>
      <c r="DW101" s="322"/>
      <c r="DX101" s="322"/>
      <c r="DY101" s="322"/>
      <c r="DZ101" s="322"/>
      <c r="EA101" s="322"/>
      <c r="EB101" s="322"/>
      <c r="EC101" s="322"/>
      <c r="ED101" s="322"/>
      <c r="EE101" s="322"/>
      <c r="EF101" s="322"/>
      <c r="EG101" s="322"/>
      <c r="EH101" s="322"/>
      <c r="EI101" s="322"/>
      <c r="EJ101" s="322"/>
      <c r="EK101" s="322"/>
      <c r="EL101" s="322"/>
      <c r="EM101" s="322"/>
      <c r="EN101" s="322"/>
      <c r="EO101" s="322"/>
      <c r="EP101" s="322"/>
      <c r="EQ101" s="322"/>
      <c r="ER101" s="322"/>
      <c r="ES101" s="322"/>
      <c r="ET101" s="322"/>
      <c r="EU101" s="322"/>
      <c r="EV101" s="322"/>
      <c r="EW101" s="322"/>
      <c r="EX101" s="322"/>
      <c r="EY101" s="322"/>
      <c r="EZ101" s="322"/>
      <c r="FA101" s="322"/>
      <c r="FB101" s="322"/>
      <c r="FC101" s="322"/>
      <c r="FD101" s="322"/>
      <c r="FE101" s="322"/>
      <c r="FF101" s="322"/>
      <c r="FG101" s="322"/>
      <c r="FH101" s="322"/>
      <c r="FI101" s="322"/>
      <c r="FJ101" s="322"/>
      <c r="FK101" s="322"/>
      <c r="FL101" s="322"/>
      <c r="FM101" s="322"/>
      <c r="FN101" s="322"/>
      <c r="FO101" s="322"/>
      <c r="FP101" s="322"/>
      <c r="FQ101" s="322"/>
      <c r="FR101" s="322"/>
      <c r="FS101" s="322"/>
      <c r="FT101" s="322"/>
      <c r="FU101" s="322"/>
      <c r="FV101" s="322"/>
      <c r="FW101" s="322"/>
      <c r="FX101" s="322"/>
      <c r="FY101" s="322"/>
      <c r="FZ101" s="322"/>
      <c r="GA101" s="322"/>
      <c r="GB101" s="322"/>
      <c r="GC101" s="322"/>
      <c r="GD101" s="322"/>
      <c r="GE101" s="322"/>
      <c r="GF101" s="322"/>
      <c r="GG101" s="322"/>
      <c r="GH101" s="322"/>
      <c r="GI101" s="322"/>
      <c r="GJ101" s="322"/>
      <c r="GK101" s="322"/>
      <c r="GL101" s="322"/>
      <c r="GM101" s="322"/>
      <c r="GN101" s="322"/>
      <c r="GO101" s="322"/>
      <c r="GP101" s="322"/>
      <c r="GQ101" s="322"/>
      <c r="GR101" s="322"/>
      <c r="GS101" s="322"/>
      <c r="GT101" s="322"/>
      <c r="GU101" s="322"/>
      <c r="GV101" s="322"/>
      <c r="GW101" s="322"/>
      <c r="GX101" s="322"/>
      <c r="GY101" s="322"/>
      <c r="GZ101" s="322"/>
      <c r="HA101" s="322"/>
      <c r="HB101" s="322"/>
      <c r="HC101" s="322"/>
      <c r="HD101" s="322"/>
      <c r="HE101" s="322"/>
      <c r="HF101" s="322"/>
      <c r="HG101" s="322"/>
      <c r="HH101" s="322"/>
      <c r="HI101" s="322"/>
      <c r="HJ101" s="322"/>
      <c r="HK101" s="322"/>
      <c r="HL101" s="322"/>
      <c r="HM101" s="322"/>
      <c r="HN101" s="322"/>
      <c r="HO101" s="322"/>
      <c r="HP101" s="322"/>
      <c r="HQ101" s="322"/>
      <c r="HR101" s="322"/>
      <c r="HS101" s="322"/>
      <c r="HT101" s="322"/>
      <c r="HU101" s="322"/>
      <c r="HV101" s="322"/>
      <c r="HW101" s="322"/>
      <c r="HX101" s="322"/>
      <c r="HY101" s="322"/>
      <c r="HZ101" s="322"/>
      <c r="IA101" s="322"/>
      <c r="IB101" s="322"/>
      <c r="IC101" s="322"/>
    </row>
    <row r="102" spans="1:237" ht="14.45" customHeight="1" thickBot="1" x14ac:dyDescent="0.3">
      <c r="A102" s="335"/>
      <c r="B102" s="422" t="s">
        <v>300</v>
      </c>
      <c r="C102" s="630" t="s">
        <v>364</v>
      </c>
      <c r="D102" s="626" t="s">
        <v>324</v>
      </c>
      <c r="E102" s="611">
        <v>0</v>
      </c>
      <c r="H102" s="314"/>
      <c r="I102" s="314"/>
      <c r="J102" s="314"/>
      <c r="K102" s="314"/>
      <c r="L102" s="314"/>
      <c r="M102" s="314"/>
      <c r="N102" s="314"/>
      <c r="O102" s="314"/>
      <c r="P102" s="314"/>
      <c r="BV102" s="322"/>
      <c r="BW102" s="322"/>
      <c r="BX102" s="322"/>
      <c r="BY102" s="322"/>
      <c r="BZ102" s="322"/>
      <c r="CA102" s="322"/>
      <c r="CB102" s="322"/>
      <c r="CC102" s="322"/>
      <c r="CD102" s="322"/>
      <c r="CE102" s="322"/>
      <c r="CF102" s="322"/>
      <c r="CG102" s="322"/>
      <c r="CH102" s="322"/>
      <c r="CI102" s="322"/>
      <c r="CJ102" s="322"/>
      <c r="CK102" s="322"/>
      <c r="CL102" s="322"/>
      <c r="CM102" s="322"/>
      <c r="CN102" s="322"/>
      <c r="CO102" s="322"/>
      <c r="CP102" s="322"/>
      <c r="CQ102" s="322"/>
      <c r="CR102" s="322"/>
      <c r="CS102" s="322"/>
      <c r="CT102" s="322"/>
      <c r="CU102" s="322"/>
      <c r="CV102" s="322"/>
      <c r="CW102" s="322"/>
      <c r="CX102" s="322"/>
      <c r="CY102" s="322"/>
      <c r="CZ102" s="322"/>
      <c r="DA102" s="322"/>
      <c r="DB102" s="322"/>
      <c r="DC102" s="322"/>
      <c r="DD102" s="322"/>
      <c r="DE102" s="322"/>
      <c r="DF102" s="322"/>
      <c r="DG102" s="322"/>
      <c r="DH102" s="322"/>
      <c r="DI102" s="322"/>
      <c r="DJ102" s="322"/>
      <c r="DK102" s="322"/>
      <c r="DL102" s="322"/>
      <c r="DM102" s="322"/>
      <c r="DN102" s="322"/>
      <c r="DO102" s="322"/>
      <c r="DP102" s="322"/>
      <c r="DQ102" s="322"/>
      <c r="DR102" s="322"/>
      <c r="DS102" s="322"/>
      <c r="DT102" s="322"/>
      <c r="DU102" s="322"/>
      <c r="DV102" s="322"/>
      <c r="DW102" s="322"/>
      <c r="DX102" s="322"/>
      <c r="DY102" s="322"/>
      <c r="DZ102" s="322"/>
      <c r="EA102" s="322"/>
      <c r="EB102" s="322"/>
      <c r="EC102" s="322"/>
      <c r="ED102" s="322"/>
      <c r="EE102" s="322"/>
      <c r="EF102" s="322"/>
      <c r="EG102" s="322"/>
      <c r="EH102" s="322"/>
      <c r="EI102" s="322"/>
      <c r="EJ102" s="322"/>
      <c r="EK102" s="322"/>
      <c r="EL102" s="322"/>
      <c r="EM102" s="322"/>
      <c r="EN102" s="322"/>
      <c r="EO102" s="322"/>
      <c r="EP102" s="322"/>
      <c r="EQ102" s="322"/>
      <c r="ER102" s="322"/>
      <c r="ES102" s="322"/>
      <c r="ET102" s="322"/>
      <c r="EU102" s="322"/>
      <c r="EV102" s="322"/>
      <c r="EW102" s="322"/>
      <c r="EX102" s="322"/>
      <c r="EY102" s="322"/>
      <c r="EZ102" s="322"/>
      <c r="FA102" s="322"/>
      <c r="FB102" s="322"/>
      <c r="FC102" s="322"/>
      <c r="FD102" s="322"/>
      <c r="FE102" s="322"/>
      <c r="FF102" s="322"/>
      <c r="FG102" s="322"/>
      <c r="FH102" s="322"/>
      <c r="FI102" s="322"/>
      <c r="FJ102" s="322"/>
      <c r="FK102" s="322"/>
      <c r="FL102" s="322"/>
      <c r="FM102" s="322"/>
      <c r="FN102" s="322"/>
      <c r="FO102" s="322"/>
      <c r="FP102" s="322"/>
      <c r="FQ102" s="322"/>
      <c r="FR102" s="322"/>
      <c r="FS102" s="322"/>
      <c r="FT102" s="322"/>
      <c r="FU102" s="322"/>
      <c r="FV102" s="322"/>
      <c r="FW102" s="322"/>
      <c r="FX102" s="322"/>
      <c r="FY102" s="322"/>
      <c r="FZ102" s="322"/>
      <c r="GA102" s="322"/>
      <c r="GB102" s="322"/>
      <c r="GC102" s="322"/>
      <c r="GD102" s="322"/>
      <c r="GE102" s="322"/>
      <c r="GF102" s="322"/>
      <c r="GG102" s="322"/>
      <c r="GH102" s="322"/>
      <c r="GI102" s="322"/>
      <c r="GJ102" s="322"/>
      <c r="GK102" s="322"/>
      <c r="GL102" s="322"/>
      <c r="GM102" s="322"/>
      <c r="GN102" s="322"/>
      <c r="GO102" s="322"/>
      <c r="GP102" s="322"/>
      <c r="GQ102" s="322"/>
      <c r="GR102" s="322"/>
      <c r="GS102" s="322"/>
      <c r="GT102" s="322"/>
      <c r="GU102" s="322"/>
      <c r="GV102" s="322"/>
      <c r="GW102" s="322"/>
      <c r="GX102" s="322"/>
      <c r="GY102" s="322"/>
      <c r="GZ102" s="322"/>
      <c r="HA102" s="322"/>
      <c r="HB102" s="322"/>
      <c r="HC102" s="322"/>
      <c r="HD102" s="322"/>
      <c r="HE102" s="322"/>
      <c r="HF102" s="322"/>
      <c r="HG102" s="322"/>
      <c r="HH102" s="322"/>
      <c r="HI102" s="322"/>
      <c r="HJ102" s="322"/>
      <c r="HK102" s="322"/>
      <c r="HL102" s="322"/>
      <c r="HM102" s="322"/>
      <c r="HN102" s="322"/>
      <c r="HO102" s="322"/>
      <c r="HP102" s="322"/>
      <c r="HQ102" s="322"/>
      <c r="HR102" s="322"/>
      <c r="HS102" s="322"/>
      <c r="HT102" s="322"/>
      <c r="HU102" s="322"/>
      <c r="HV102" s="322"/>
      <c r="HW102" s="322"/>
      <c r="HX102" s="322"/>
      <c r="HY102" s="322"/>
      <c r="HZ102" s="322"/>
      <c r="IA102" s="322"/>
      <c r="IB102" s="322"/>
      <c r="IC102" s="322"/>
    </row>
    <row r="103" spans="1:237" ht="15" customHeight="1" thickBot="1" x14ac:dyDescent="0.3">
      <c r="A103" s="335"/>
      <c r="B103" s="424"/>
      <c r="C103" s="631" t="s">
        <v>543</v>
      </c>
      <c r="D103" s="632" t="s">
        <v>324</v>
      </c>
      <c r="E103" s="611">
        <v>0</v>
      </c>
      <c r="H103" s="314"/>
      <c r="I103" s="314"/>
      <c r="J103" s="314"/>
      <c r="K103" s="314"/>
      <c r="L103" s="314"/>
      <c r="M103" s="314"/>
      <c r="N103" s="314"/>
      <c r="O103" s="314"/>
      <c r="P103" s="314"/>
      <c r="BV103" s="322"/>
      <c r="BW103" s="322"/>
      <c r="BX103" s="322"/>
      <c r="BY103" s="322"/>
      <c r="BZ103" s="322"/>
      <c r="CA103" s="322"/>
      <c r="CB103" s="322"/>
      <c r="CC103" s="322"/>
      <c r="CD103" s="322"/>
      <c r="CE103" s="322"/>
      <c r="CF103" s="322"/>
      <c r="CG103" s="322"/>
      <c r="CH103" s="322"/>
      <c r="CI103" s="322"/>
      <c r="CJ103" s="322"/>
      <c r="CK103" s="322"/>
      <c r="CL103" s="322"/>
      <c r="CM103" s="322"/>
      <c r="CN103" s="322"/>
      <c r="CO103" s="322"/>
      <c r="CP103" s="322"/>
      <c r="CQ103" s="322"/>
      <c r="CR103" s="322"/>
      <c r="CS103" s="322"/>
      <c r="CT103" s="322"/>
      <c r="CU103" s="322"/>
      <c r="CV103" s="322"/>
      <c r="CW103" s="322"/>
      <c r="CX103" s="322"/>
      <c r="CY103" s="322"/>
      <c r="CZ103" s="322"/>
      <c r="DA103" s="322"/>
      <c r="DB103" s="322"/>
      <c r="DC103" s="322"/>
      <c r="DD103" s="322"/>
      <c r="DE103" s="322"/>
      <c r="DF103" s="322"/>
      <c r="DG103" s="322"/>
      <c r="DH103" s="322"/>
      <c r="DI103" s="322"/>
      <c r="DJ103" s="322"/>
      <c r="DK103" s="322"/>
      <c r="DL103" s="322"/>
      <c r="DM103" s="322"/>
      <c r="DN103" s="322"/>
      <c r="DO103" s="322"/>
      <c r="DP103" s="322"/>
      <c r="DQ103" s="322"/>
      <c r="DR103" s="322"/>
      <c r="DS103" s="322"/>
      <c r="DT103" s="322"/>
      <c r="DU103" s="322"/>
      <c r="DV103" s="322"/>
      <c r="DW103" s="322"/>
      <c r="DX103" s="322"/>
      <c r="DY103" s="322"/>
      <c r="DZ103" s="322"/>
      <c r="EA103" s="322"/>
      <c r="EB103" s="322"/>
      <c r="EC103" s="322"/>
      <c r="ED103" s="322"/>
      <c r="EE103" s="322"/>
      <c r="EF103" s="322"/>
      <c r="EG103" s="322"/>
      <c r="EH103" s="322"/>
      <c r="EI103" s="322"/>
      <c r="EJ103" s="322"/>
      <c r="EK103" s="322"/>
      <c r="EL103" s="322"/>
      <c r="EM103" s="322"/>
      <c r="EN103" s="322"/>
      <c r="EO103" s="322"/>
      <c r="EP103" s="322"/>
      <c r="EQ103" s="322"/>
      <c r="ER103" s="322"/>
      <c r="ES103" s="322"/>
      <c r="ET103" s="322"/>
      <c r="EU103" s="322"/>
      <c r="EV103" s="322"/>
      <c r="EW103" s="322"/>
      <c r="EX103" s="322"/>
      <c r="EY103" s="322"/>
      <c r="EZ103" s="322"/>
      <c r="FA103" s="322"/>
      <c r="FB103" s="322"/>
      <c r="FC103" s="322"/>
      <c r="FD103" s="322"/>
      <c r="FE103" s="322"/>
      <c r="FF103" s="322"/>
      <c r="FG103" s="322"/>
      <c r="FH103" s="322"/>
      <c r="FI103" s="322"/>
      <c r="FJ103" s="322"/>
      <c r="FK103" s="322"/>
      <c r="FL103" s="322"/>
      <c r="FM103" s="322"/>
      <c r="FN103" s="322"/>
      <c r="FO103" s="322"/>
      <c r="FP103" s="322"/>
      <c r="FQ103" s="322"/>
      <c r="FR103" s="322"/>
      <c r="FS103" s="322"/>
      <c r="FT103" s="322"/>
      <c r="FU103" s="322"/>
      <c r="FV103" s="322"/>
      <c r="FW103" s="322"/>
      <c r="FX103" s="322"/>
      <c r="FY103" s="322"/>
      <c r="FZ103" s="322"/>
      <c r="GA103" s="322"/>
      <c r="GB103" s="322"/>
      <c r="GC103" s="322"/>
      <c r="GD103" s="322"/>
      <c r="GE103" s="322"/>
      <c r="GF103" s="322"/>
      <c r="GG103" s="322"/>
      <c r="GH103" s="322"/>
      <c r="GI103" s="322"/>
      <c r="GJ103" s="322"/>
      <c r="GK103" s="322"/>
      <c r="GL103" s="322"/>
      <c r="GM103" s="322"/>
      <c r="GN103" s="322"/>
      <c r="GO103" s="322"/>
      <c r="GP103" s="322"/>
      <c r="GQ103" s="322"/>
      <c r="GR103" s="322"/>
      <c r="GS103" s="322"/>
      <c r="GT103" s="322"/>
      <c r="GU103" s="322"/>
      <c r="GV103" s="322"/>
      <c r="GW103" s="322"/>
      <c r="GX103" s="322"/>
      <c r="GY103" s="322"/>
      <c r="GZ103" s="322"/>
      <c r="HA103" s="322"/>
      <c r="HB103" s="322"/>
      <c r="HC103" s="322"/>
      <c r="HD103" s="322"/>
      <c r="HE103" s="322"/>
      <c r="HF103" s="322"/>
      <c r="HG103" s="322"/>
      <c r="HH103" s="322"/>
      <c r="HI103" s="322"/>
      <c r="HJ103" s="322"/>
      <c r="HK103" s="322"/>
      <c r="HL103" s="322"/>
      <c r="HM103" s="322"/>
      <c r="HN103" s="322"/>
      <c r="HO103" s="322"/>
      <c r="HP103" s="322"/>
      <c r="HQ103" s="322"/>
      <c r="HR103" s="322"/>
      <c r="HS103" s="322"/>
      <c r="HT103" s="322"/>
      <c r="HU103" s="322"/>
      <c r="HV103" s="322"/>
      <c r="HW103" s="322"/>
      <c r="HX103" s="322"/>
      <c r="HY103" s="322"/>
      <c r="HZ103" s="322"/>
      <c r="IA103" s="322"/>
      <c r="IB103" s="322"/>
      <c r="IC103" s="322"/>
    </row>
    <row r="104" spans="1:237" ht="14.45" customHeight="1" thickBot="1" x14ac:dyDescent="0.3">
      <c r="A104" s="335"/>
      <c r="B104" s="426"/>
      <c r="C104" s="631" t="s">
        <v>544</v>
      </c>
      <c r="D104" s="632" t="s">
        <v>324</v>
      </c>
      <c r="E104" s="611">
        <v>0</v>
      </c>
      <c r="H104" s="314"/>
      <c r="I104" s="314"/>
      <c r="J104" s="314"/>
      <c r="K104" s="314"/>
      <c r="L104" s="314"/>
      <c r="M104" s="314"/>
      <c r="N104" s="314"/>
      <c r="O104" s="314"/>
      <c r="P104" s="314"/>
      <c r="BV104" s="322"/>
      <c r="BW104" s="322"/>
      <c r="BX104" s="322"/>
      <c r="BY104" s="322"/>
      <c r="BZ104" s="322"/>
      <c r="CA104" s="322"/>
      <c r="CB104" s="322"/>
      <c r="CC104" s="322"/>
      <c r="CD104" s="322"/>
      <c r="CE104" s="322"/>
      <c r="CF104" s="322"/>
      <c r="CG104" s="322"/>
      <c r="CH104" s="322"/>
      <c r="CI104" s="322"/>
      <c r="CJ104" s="322"/>
      <c r="CK104" s="322"/>
      <c r="CL104" s="322"/>
      <c r="CM104" s="322"/>
      <c r="CN104" s="322"/>
      <c r="CO104" s="322"/>
      <c r="CP104" s="322"/>
      <c r="CQ104" s="322"/>
      <c r="CR104" s="322"/>
      <c r="CS104" s="322"/>
      <c r="CT104" s="322"/>
      <c r="CU104" s="322"/>
      <c r="CV104" s="322"/>
      <c r="CW104" s="322"/>
      <c r="CX104" s="322"/>
      <c r="CY104" s="322"/>
      <c r="CZ104" s="322"/>
      <c r="DA104" s="322"/>
      <c r="DB104" s="322"/>
      <c r="DC104" s="322"/>
      <c r="DD104" s="322"/>
      <c r="DE104" s="322"/>
      <c r="DF104" s="322"/>
      <c r="DG104" s="322"/>
      <c r="DH104" s="322"/>
      <c r="DI104" s="322"/>
      <c r="DJ104" s="322"/>
      <c r="DK104" s="322"/>
      <c r="DL104" s="322"/>
      <c r="DM104" s="322"/>
      <c r="DN104" s="322"/>
      <c r="DO104" s="322"/>
      <c r="DP104" s="322"/>
      <c r="DQ104" s="322"/>
      <c r="DR104" s="322"/>
      <c r="DS104" s="322"/>
      <c r="DT104" s="322"/>
      <c r="DU104" s="322"/>
      <c r="DV104" s="322"/>
      <c r="DW104" s="322"/>
      <c r="DX104" s="322"/>
      <c r="DY104" s="322"/>
      <c r="DZ104" s="322"/>
      <c r="EA104" s="322"/>
      <c r="EB104" s="322"/>
      <c r="EC104" s="322"/>
      <c r="ED104" s="322"/>
      <c r="EE104" s="322"/>
      <c r="EF104" s="322"/>
      <c r="EG104" s="322"/>
      <c r="EH104" s="322"/>
      <c r="EI104" s="322"/>
      <c r="EJ104" s="322"/>
      <c r="EK104" s="322"/>
      <c r="EL104" s="322"/>
      <c r="EM104" s="322"/>
      <c r="EN104" s="322"/>
      <c r="EO104" s="322"/>
      <c r="EP104" s="322"/>
      <c r="EQ104" s="322"/>
      <c r="ER104" s="322"/>
      <c r="ES104" s="322"/>
      <c r="ET104" s="322"/>
      <c r="EU104" s="322"/>
      <c r="EV104" s="322"/>
      <c r="EW104" s="322"/>
      <c r="EX104" s="322"/>
      <c r="EY104" s="322"/>
      <c r="EZ104" s="322"/>
      <c r="FA104" s="322"/>
      <c r="FB104" s="322"/>
      <c r="FC104" s="322"/>
      <c r="FD104" s="322"/>
      <c r="FE104" s="322"/>
      <c r="FF104" s="322"/>
      <c r="FG104" s="322"/>
      <c r="FH104" s="322"/>
      <c r="FI104" s="322"/>
      <c r="FJ104" s="322"/>
      <c r="FK104" s="322"/>
      <c r="FL104" s="322"/>
      <c r="FM104" s="322"/>
      <c r="FN104" s="322"/>
      <c r="FO104" s="322"/>
      <c r="FP104" s="322"/>
      <c r="FQ104" s="322"/>
      <c r="FR104" s="322"/>
      <c r="FS104" s="322"/>
      <c r="FT104" s="322"/>
      <c r="FU104" s="322"/>
      <c r="FV104" s="322"/>
      <c r="FW104" s="322"/>
      <c r="FX104" s="322"/>
      <c r="FY104" s="322"/>
      <c r="FZ104" s="322"/>
      <c r="GA104" s="322"/>
      <c r="GB104" s="322"/>
      <c r="GC104" s="322"/>
      <c r="GD104" s="322"/>
      <c r="GE104" s="322"/>
      <c r="GF104" s="322"/>
      <c r="GG104" s="322"/>
      <c r="GH104" s="322"/>
      <c r="GI104" s="322"/>
      <c r="GJ104" s="322"/>
      <c r="GK104" s="322"/>
      <c r="GL104" s="322"/>
      <c r="GM104" s="322"/>
      <c r="GN104" s="322"/>
      <c r="GO104" s="322"/>
      <c r="GP104" s="322"/>
      <c r="GQ104" s="322"/>
      <c r="GR104" s="322"/>
      <c r="GS104" s="322"/>
      <c r="GT104" s="322"/>
      <c r="GU104" s="322"/>
      <c r="GV104" s="322"/>
      <c r="GW104" s="322"/>
      <c r="GX104" s="322"/>
      <c r="GY104" s="322"/>
      <c r="GZ104" s="322"/>
      <c r="HA104" s="322"/>
      <c r="HB104" s="322"/>
      <c r="HC104" s="322"/>
      <c r="HD104" s="322"/>
      <c r="HE104" s="322"/>
      <c r="HF104" s="322"/>
      <c r="HG104" s="322"/>
      <c r="HH104" s="322"/>
      <c r="HI104" s="322"/>
      <c r="HJ104" s="322"/>
      <c r="HK104" s="322"/>
      <c r="HL104" s="322"/>
      <c r="HM104" s="322"/>
      <c r="HN104" s="322"/>
      <c r="HO104" s="322"/>
      <c r="HP104" s="322"/>
      <c r="HQ104" s="322"/>
      <c r="HR104" s="322"/>
      <c r="HS104" s="322"/>
      <c r="HT104" s="322"/>
      <c r="HU104" s="322"/>
      <c r="HV104" s="322"/>
      <c r="HW104" s="322"/>
      <c r="HX104" s="322"/>
      <c r="HY104" s="322"/>
      <c r="HZ104" s="322"/>
      <c r="IA104" s="322"/>
      <c r="IB104" s="322"/>
      <c r="IC104" s="322"/>
    </row>
    <row r="105" spans="1:237" ht="14.45" customHeight="1" thickBot="1" x14ac:dyDescent="0.3">
      <c r="A105" s="335"/>
      <c r="B105" s="423"/>
      <c r="C105" s="631" t="s">
        <v>545</v>
      </c>
      <c r="D105" s="632" t="s">
        <v>324</v>
      </c>
      <c r="E105" s="611">
        <v>0</v>
      </c>
      <c r="H105" s="314"/>
      <c r="I105" s="314"/>
      <c r="J105" s="314"/>
      <c r="K105" s="314"/>
      <c r="L105" s="314"/>
      <c r="M105" s="314"/>
      <c r="N105" s="314"/>
      <c r="O105" s="314"/>
      <c r="P105" s="314"/>
      <c r="BV105" s="322"/>
      <c r="BW105" s="322"/>
      <c r="BX105" s="322"/>
      <c r="BY105" s="322"/>
      <c r="BZ105" s="322"/>
      <c r="CA105" s="322"/>
      <c r="CB105" s="322"/>
      <c r="CC105" s="322"/>
      <c r="CD105" s="322"/>
      <c r="CE105" s="322"/>
      <c r="CF105" s="322"/>
      <c r="CG105" s="322"/>
      <c r="CH105" s="322"/>
      <c r="CI105" s="322"/>
      <c r="CJ105" s="322"/>
      <c r="CK105" s="322"/>
      <c r="CL105" s="322"/>
      <c r="CM105" s="322"/>
      <c r="CN105" s="322"/>
      <c r="CO105" s="322"/>
      <c r="CP105" s="322"/>
      <c r="CQ105" s="322"/>
      <c r="CR105" s="322"/>
      <c r="CS105" s="322"/>
      <c r="CT105" s="322"/>
      <c r="CU105" s="322"/>
      <c r="CV105" s="322"/>
      <c r="CW105" s="322"/>
      <c r="CX105" s="322"/>
      <c r="CY105" s="322"/>
      <c r="CZ105" s="322"/>
      <c r="DA105" s="322"/>
      <c r="DB105" s="322"/>
      <c r="DC105" s="322"/>
      <c r="DD105" s="322"/>
      <c r="DE105" s="322"/>
      <c r="DF105" s="322"/>
      <c r="DG105" s="322"/>
      <c r="DH105" s="322"/>
      <c r="DI105" s="322"/>
      <c r="DJ105" s="322"/>
      <c r="DK105" s="322"/>
      <c r="DL105" s="322"/>
      <c r="DM105" s="322"/>
      <c r="DN105" s="322"/>
      <c r="DO105" s="322"/>
      <c r="DP105" s="322"/>
      <c r="DQ105" s="322"/>
      <c r="DR105" s="322"/>
      <c r="DS105" s="322"/>
      <c r="DT105" s="322"/>
      <c r="DU105" s="322"/>
      <c r="DV105" s="322"/>
      <c r="DW105" s="322"/>
      <c r="DX105" s="322"/>
      <c r="DY105" s="322"/>
      <c r="DZ105" s="322"/>
      <c r="EA105" s="322"/>
      <c r="EB105" s="322"/>
      <c r="EC105" s="322"/>
      <c r="ED105" s="322"/>
      <c r="EE105" s="322"/>
      <c r="EF105" s="322"/>
      <c r="EG105" s="322"/>
      <c r="EH105" s="322"/>
      <c r="EI105" s="322"/>
      <c r="EJ105" s="322"/>
      <c r="EK105" s="322"/>
      <c r="EL105" s="322"/>
      <c r="EM105" s="322"/>
      <c r="EN105" s="322"/>
      <c r="EO105" s="322"/>
      <c r="EP105" s="322"/>
      <c r="EQ105" s="322"/>
      <c r="ER105" s="322"/>
      <c r="ES105" s="322"/>
      <c r="ET105" s="322"/>
      <c r="EU105" s="322"/>
      <c r="EV105" s="322"/>
      <c r="EW105" s="322"/>
      <c r="EX105" s="322"/>
      <c r="EY105" s="322"/>
      <c r="EZ105" s="322"/>
      <c r="FA105" s="322"/>
      <c r="FB105" s="322"/>
      <c r="FC105" s="322"/>
      <c r="FD105" s="322"/>
      <c r="FE105" s="322"/>
      <c r="FF105" s="322"/>
      <c r="FG105" s="322"/>
      <c r="FH105" s="322"/>
      <c r="FI105" s="322"/>
      <c r="FJ105" s="322"/>
      <c r="FK105" s="322"/>
      <c r="FL105" s="322"/>
      <c r="FM105" s="322"/>
      <c r="FN105" s="322"/>
      <c r="FO105" s="322"/>
      <c r="FP105" s="322"/>
      <c r="FQ105" s="322"/>
      <c r="FR105" s="322"/>
      <c r="FS105" s="322"/>
      <c r="FT105" s="322"/>
      <c r="FU105" s="322"/>
      <c r="FV105" s="322"/>
      <c r="FW105" s="322"/>
      <c r="FX105" s="322"/>
      <c r="FY105" s="322"/>
      <c r="FZ105" s="322"/>
      <c r="GA105" s="322"/>
      <c r="GB105" s="322"/>
      <c r="GC105" s="322"/>
      <c r="GD105" s="322"/>
      <c r="GE105" s="322"/>
      <c r="GF105" s="322"/>
      <c r="GG105" s="322"/>
      <c r="GH105" s="322"/>
      <c r="GI105" s="322"/>
      <c r="GJ105" s="322"/>
      <c r="GK105" s="322"/>
      <c r="GL105" s="322"/>
      <c r="GM105" s="322"/>
      <c r="GN105" s="322"/>
      <c r="GO105" s="322"/>
      <c r="GP105" s="322"/>
      <c r="GQ105" s="322"/>
      <c r="GR105" s="322"/>
      <c r="GS105" s="322"/>
      <c r="GT105" s="322"/>
      <c r="GU105" s="322"/>
      <c r="GV105" s="322"/>
      <c r="GW105" s="322"/>
      <c r="GX105" s="322"/>
      <c r="GY105" s="322"/>
      <c r="GZ105" s="322"/>
      <c r="HA105" s="322"/>
      <c r="HB105" s="322"/>
      <c r="HC105" s="322"/>
      <c r="HD105" s="322"/>
      <c r="HE105" s="322"/>
      <c r="HF105" s="322"/>
      <c r="HG105" s="322"/>
      <c r="HH105" s="322"/>
      <c r="HI105" s="322"/>
      <c r="HJ105" s="322"/>
      <c r="HK105" s="322"/>
      <c r="HL105" s="322"/>
      <c r="HM105" s="322"/>
      <c r="HN105" s="322"/>
      <c r="HO105" s="322"/>
      <c r="HP105" s="322"/>
      <c r="HQ105" s="322"/>
      <c r="HR105" s="322"/>
      <c r="HS105" s="322"/>
      <c r="HT105" s="322"/>
      <c r="HU105" s="322"/>
      <c r="HV105" s="322"/>
      <c r="HW105" s="322"/>
      <c r="HX105" s="322"/>
      <c r="HY105" s="322"/>
      <c r="HZ105" s="322"/>
      <c r="IA105" s="322"/>
      <c r="IB105" s="322"/>
      <c r="IC105" s="322"/>
    </row>
    <row r="106" spans="1:237" ht="14.45" customHeight="1" thickBot="1" x14ac:dyDescent="0.3">
      <c r="A106" s="335"/>
      <c r="B106" s="424"/>
      <c r="C106" s="631" t="s">
        <v>546</v>
      </c>
      <c r="D106" s="633" t="s">
        <v>324</v>
      </c>
      <c r="E106" s="611">
        <v>0</v>
      </c>
      <c r="H106" s="314"/>
      <c r="I106" s="314"/>
      <c r="J106" s="314"/>
      <c r="K106" s="314"/>
      <c r="L106" s="314"/>
      <c r="M106" s="314"/>
      <c r="N106" s="314"/>
      <c r="O106" s="314"/>
      <c r="P106" s="314"/>
      <c r="BV106" s="322"/>
      <c r="BW106" s="322"/>
      <c r="BX106" s="322"/>
      <c r="BY106" s="322"/>
      <c r="BZ106" s="322"/>
      <c r="CA106" s="322"/>
      <c r="CB106" s="322"/>
      <c r="CC106" s="322"/>
      <c r="CD106" s="322"/>
      <c r="CE106" s="322"/>
      <c r="CF106" s="322"/>
      <c r="CG106" s="322"/>
      <c r="CH106" s="322"/>
      <c r="CI106" s="322"/>
      <c r="CJ106" s="322"/>
      <c r="CK106" s="322"/>
      <c r="CL106" s="322"/>
      <c r="CM106" s="322"/>
      <c r="CN106" s="322"/>
      <c r="CO106" s="322"/>
      <c r="CP106" s="322"/>
      <c r="CQ106" s="322"/>
      <c r="CR106" s="322"/>
      <c r="CS106" s="322"/>
      <c r="CT106" s="322"/>
      <c r="CU106" s="322"/>
      <c r="CV106" s="322"/>
      <c r="CW106" s="322"/>
      <c r="CX106" s="322"/>
      <c r="CY106" s="322"/>
      <c r="CZ106" s="322"/>
      <c r="DA106" s="322"/>
      <c r="DB106" s="322"/>
      <c r="DC106" s="322"/>
      <c r="DD106" s="322"/>
      <c r="DE106" s="322"/>
      <c r="DF106" s="322"/>
      <c r="DG106" s="322"/>
      <c r="DH106" s="322"/>
      <c r="DI106" s="322"/>
      <c r="DJ106" s="322"/>
      <c r="DK106" s="322"/>
      <c r="DL106" s="322"/>
      <c r="DM106" s="322"/>
      <c r="DN106" s="322"/>
      <c r="DO106" s="322"/>
      <c r="DP106" s="322"/>
      <c r="DQ106" s="322"/>
      <c r="DR106" s="322"/>
      <c r="DS106" s="322"/>
      <c r="DT106" s="322"/>
      <c r="DU106" s="322"/>
      <c r="DV106" s="322"/>
      <c r="DW106" s="322"/>
      <c r="DX106" s="322"/>
      <c r="DY106" s="322"/>
      <c r="DZ106" s="322"/>
      <c r="EA106" s="322"/>
      <c r="EB106" s="322"/>
      <c r="EC106" s="322"/>
      <c r="ED106" s="322"/>
      <c r="EE106" s="322"/>
      <c r="EF106" s="322"/>
      <c r="EG106" s="322"/>
      <c r="EH106" s="322"/>
      <c r="EI106" s="322"/>
      <c r="EJ106" s="322"/>
      <c r="EK106" s="322"/>
      <c r="EL106" s="322"/>
      <c r="EM106" s="322"/>
      <c r="EN106" s="322"/>
      <c r="EO106" s="322"/>
      <c r="EP106" s="322"/>
      <c r="EQ106" s="322"/>
      <c r="ER106" s="322"/>
      <c r="ES106" s="322"/>
      <c r="ET106" s="322"/>
      <c r="EU106" s="322"/>
      <c r="EV106" s="322"/>
      <c r="EW106" s="322"/>
      <c r="EX106" s="322"/>
      <c r="EY106" s="322"/>
      <c r="EZ106" s="322"/>
      <c r="FA106" s="322"/>
      <c r="FB106" s="322"/>
      <c r="FC106" s="322"/>
      <c r="FD106" s="322"/>
      <c r="FE106" s="322"/>
      <c r="FF106" s="322"/>
      <c r="FG106" s="322"/>
      <c r="FH106" s="322"/>
      <c r="FI106" s="322"/>
      <c r="FJ106" s="322"/>
      <c r="FK106" s="322"/>
      <c r="FL106" s="322"/>
      <c r="FM106" s="322"/>
      <c r="FN106" s="322"/>
      <c r="FO106" s="322"/>
      <c r="FP106" s="322"/>
      <c r="FQ106" s="322"/>
      <c r="FR106" s="322"/>
      <c r="FS106" s="322"/>
      <c r="FT106" s="322"/>
      <c r="FU106" s="322"/>
      <c r="FV106" s="322"/>
      <c r="FW106" s="322"/>
      <c r="FX106" s="322"/>
      <c r="FY106" s="322"/>
      <c r="FZ106" s="322"/>
      <c r="GA106" s="322"/>
      <c r="GB106" s="322"/>
      <c r="GC106" s="322"/>
      <c r="GD106" s="322"/>
      <c r="GE106" s="322"/>
      <c r="GF106" s="322"/>
      <c r="GG106" s="322"/>
      <c r="GH106" s="322"/>
      <c r="GI106" s="322"/>
      <c r="GJ106" s="322"/>
      <c r="GK106" s="322"/>
      <c r="GL106" s="322"/>
      <c r="GM106" s="322"/>
      <c r="GN106" s="322"/>
      <c r="GO106" s="322"/>
      <c r="GP106" s="322"/>
      <c r="GQ106" s="322"/>
      <c r="GR106" s="322"/>
      <c r="GS106" s="322"/>
      <c r="GT106" s="322"/>
      <c r="GU106" s="322"/>
      <c r="GV106" s="322"/>
      <c r="GW106" s="322"/>
      <c r="GX106" s="322"/>
      <c r="GY106" s="322"/>
      <c r="GZ106" s="322"/>
      <c r="HA106" s="322"/>
      <c r="HB106" s="322"/>
      <c r="HC106" s="322"/>
      <c r="HD106" s="322"/>
      <c r="HE106" s="322"/>
      <c r="HF106" s="322"/>
      <c r="HG106" s="322"/>
      <c r="HH106" s="322"/>
      <c r="HI106" s="322"/>
      <c r="HJ106" s="322"/>
      <c r="HK106" s="322"/>
      <c r="HL106" s="322"/>
      <c r="HM106" s="322"/>
      <c r="HN106" s="322"/>
      <c r="HO106" s="322"/>
      <c r="HP106" s="322"/>
      <c r="HQ106" s="322"/>
      <c r="HR106" s="322"/>
      <c r="HS106" s="322"/>
      <c r="HT106" s="322"/>
      <c r="HU106" s="322"/>
      <c r="HV106" s="322"/>
      <c r="HW106" s="322"/>
      <c r="HX106" s="322"/>
      <c r="HY106" s="322"/>
      <c r="HZ106" s="322"/>
      <c r="IA106" s="322"/>
      <c r="IB106" s="322"/>
      <c r="IC106" s="322"/>
    </row>
    <row r="107" spans="1:237" ht="14.45" customHeight="1" thickBot="1" x14ac:dyDescent="0.3">
      <c r="A107" s="335"/>
      <c r="B107" s="426"/>
      <c r="C107" s="631" t="s">
        <v>547</v>
      </c>
      <c r="D107" s="632" t="s">
        <v>324</v>
      </c>
      <c r="E107" s="611">
        <v>0</v>
      </c>
      <c r="H107" s="314"/>
      <c r="I107" s="314"/>
      <c r="J107" s="314"/>
      <c r="K107" s="314"/>
      <c r="L107" s="314"/>
      <c r="M107" s="314"/>
      <c r="N107" s="314"/>
      <c r="O107" s="314"/>
      <c r="P107" s="314"/>
      <c r="BV107" s="322"/>
      <c r="BW107" s="322"/>
      <c r="BX107" s="322"/>
      <c r="BY107" s="322"/>
      <c r="BZ107" s="322"/>
      <c r="CA107" s="322"/>
      <c r="CB107" s="322"/>
      <c r="CC107" s="322"/>
      <c r="CD107" s="322"/>
      <c r="CE107" s="322"/>
      <c r="CF107" s="322"/>
      <c r="CG107" s="322"/>
      <c r="CH107" s="322"/>
      <c r="CI107" s="322"/>
      <c r="CJ107" s="322"/>
      <c r="CK107" s="322"/>
      <c r="CL107" s="322"/>
      <c r="CM107" s="322"/>
      <c r="CN107" s="322"/>
      <c r="CO107" s="322"/>
      <c r="CP107" s="322"/>
      <c r="CQ107" s="322"/>
      <c r="CR107" s="322"/>
      <c r="CS107" s="322"/>
      <c r="CT107" s="322"/>
      <c r="CU107" s="322"/>
      <c r="CV107" s="322"/>
      <c r="CW107" s="322"/>
      <c r="CX107" s="322"/>
      <c r="CY107" s="322"/>
      <c r="CZ107" s="322"/>
      <c r="DA107" s="322"/>
      <c r="DB107" s="322"/>
      <c r="DC107" s="322"/>
      <c r="DD107" s="322"/>
      <c r="DE107" s="322"/>
      <c r="DF107" s="322"/>
      <c r="DG107" s="322"/>
      <c r="DH107" s="322"/>
      <c r="DI107" s="322"/>
      <c r="DJ107" s="322"/>
      <c r="DK107" s="322"/>
      <c r="DL107" s="322"/>
      <c r="DM107" s="322"/>
      <c r="DN107" s="322"/>
      <c r="DO107" s="322"/>
      <c r="DP107" s="322"/>
      <c r="DQ107" s="322"/>
      <c r="DR107" s="322"/>
      <c r="DS107" s="322"/>
      <c r="DT107" s="322"/>
      <c r="DU107" s="322"/>
      <c r="DV107" s="322"/>
      <c r="DW107" s="322"/>
      <c r="DX107" s="322"/>
      <c r="DY107" s="322"/>
      <c r="DZ107" s="322"/>
      <c r="EA107" s="322"/>
      <c r="EB107" s="322"/>
      <c r="EC107" s="322"/>
      <c r="ED107" s="322"/>
      <c r="EE107" s="322"/>
      <c r="EF107" s="322"/>
      <c r="EG107" s="322"/>
      <c r="EH107" s="322"/>
      <c r="EI107" s="322"/>
      <c r="EJ107" s="322"/>
      <c r="EK107" s="322"/>
      <c r="EL107" s="322"/>
      <c r="EM107" s="322"/>
      <c r="EN107" s="322"/>
      <c r="EO107" s="322"/>
      <c r="EP107" s="322"/>
      <c r="EQ107" s="322"/>
      <c r="ER107" s="322"/>
      <c r="ES107" s="322"/>
      <c r="ET107" s="322"/>
      <c r="EU107" s="322"/>
      <c r="EV107" s="322"/>
      <c r="EW107" s="322"/>
      <c r="EX107" s="322"/>
      <c r="EY107" s="322"/>
      <c r="EZ107" s="322"/>
      <c r="FA107" s="322"/>
      <c r="FB107" s="322"/>
      <c r="FC107" s="322"/>
      <c r="FD107" s="322"/>
      <c r="FE107" s="322"/>
      <c r="FF107" s="322"/>
      <c r="FG107" s="322"/>
      <c r="FH107" s="322"/>
      <c r="FI107" s="322"/>
      <c r="FJ107" s="322"/>
      <c r="FK107" s="322"/>
      <c r="FL107" s="322"/>
      <c r="FM107" s="322"/>
      <c r="FN107" s="322"/>
      <c r="FO107" s="322"/>
      <c r="FP107" s="322"/>
      <c r="FQ107" s="322"/>
      <c r="FR107" s="322"/>
      <c r="FS107" s="322"/>
      <c r="FT107" s="322"/>
      <c r="FU107" s="322"/>
      <c r="FV107" s="322"/>
      <c r="FW107" s="322"/>
      <c r="FX107" s="322"/>
      <c r="FY107" s="322"/>
      <c r="FZ107" s="322"/>
      <c r="GA107" s="322"/>
      <c r="GB107" s="322"/>
      <c r="GC107" s="322"/>
      <c r="GD107" s="322"/>
      <c r="GE107" s="322"/>
      <c r="GF107" s="322"/>
      <c r="GG107" s="322"/>
      <c r="GH107" s="322"/>
      <c r="GI107" s="322"/>
      <c r="GJ107" s="322"/>
      <c r="GK107" s="322"/>
      <c r="GL107" s="322"/>
      <c r="GM107" s="322"/>
      <c r="GN107" s="322"/>
      <c r="GO107" s="322"/>
      <c r="GP107" s="322"/>
      <c r="GQ107" s="322"/>
      <c r="GR107" s="322"/>
      <c r="GS107" s="322"/>
      <c r="GT107" s="322"/>
      <c r="GU107" s="322"/>
      <c r="GV107" s="322"/>
      <c r="GW107" s="322"/>
      <c r="GX107" s="322"/>
      <c r="GY107" s="322"/>
      <c r="GZ107" s="322"/>
      <c r="HA107" s="322"/>
      <c r="HB107" s="322"/>
      <c r="HC107" s="322"/>
      <c r="HD107" s="322"/>
      <c r="HE107" s="322"/>
      <c r="HF107" s="322"/>
      <c r="HG107" s="322"/>
      <c r="HH107" s="322"/>
      <c r="HI107" s="322"/>
      <c r="HJ107" s="322"/>
      <c r="HK107" s="322"/>
      <c r="HL107" s="322"/>
      <c r="HM107" s="322"/>
      <c r="HN107" s="322"/>
      <c r="HO107" s="322"/>
      <c r="HP107" s="322"/>
      <c r="HQ107" s="322"/>
      <c r="HR107" s="322"/>
      <c r="HS107" s="322"/>
      <c r="HT107" s="322"/>
      <c r="HU107" s="322"/>
      <c r="HV107" s="322"/>
      <c r="HW107" s="322"/>
      <c r="HX107" s="322"/>
      <c r="HY107" s="322"/>
      <c r="HZ107" s="322"/>
      <c r="IA107" s="322"/>
      <c r="IB107" s="322"/>
      <c r="IC107" s="322"/>
    </row>
    <row r="108" spans="1:237" ht="14.45" customHeight="1" thickBot="1" x14ac:dyDescent="0.3">
      <c r="A108" s="335"/>
      <c r="B108" s="423"/>
      <c r="C108" s="631" t="s">
        <v>548</v>
      </c>
      <c r="D108" s="633" t="s">
        <v>324</v>
      </c>
      <c r="E108" s="611">
        <v>0</v>
      </c>
      <c r="H108" s="314"/>
      <c r="I108" s="314"/>
      <c r="J108" s="314"/>
      <c r="K108" s="314"/>
      <c r="L108" s="314"/>
      <c r="M108" s="314"/>
      <c r="N108" s="314"/>
      <c r="O108" s="314"/>
      <c r="P108" s="314"/>
      <c r="BV108" s="322"/>
      <c r="BW108" s="322"/>
      <c r="BX108" s="322"/>
      <c r="BY108" s="322"/>
      <c r="BZ108" s="322"/>
      <c r="CA108" s="322"/>
      <c r="CB108" s="322"/>
      <c r="CC108" s="322"/>
      <c r="CD108" s="322"/>
      <c r="CE108" s="322"/>
      <c r="CF108" s="322"/>
      <c r="CG108" s="322"/>
      <c r="CH108" s="322"/>
      <c r="CI108" s="322"/>
      <c r="CJ108" s="322"/>
      <c r="CK108" s="322"/>
      <c r="CL108" s="322"/>
      <c r="CM108" s="322"/>
      <c r="CN108" s="322"/>
      <c r="CO108" s="322"/>
      <c r="CP108" s="322"/>
      <c r="CQ108" s="322"/>
      <c r="CR108" s="322"/>
      <c r="CS108" s="322"/>
      <c r="CT108" s="322"/>
      <c r="CU108" s="322"/>
      <c r="CV108" s="322"/>
      <c r="CW108" s="322"/>
      <c r="CX108" s="322"/>
      <c r="CY108" s="322"/>
      <c r="CZ108" s="322"/>
      <c r="DA108" s="322"/>
      <c r="DB108" s="322"/>
      <c r="DC108" s="322"/>
      <c r="DD108" s="322"/>
      <c r="DE108" s="322"/>
      <c r="DF108" s="322"/>
      <c r="DG108" s="322"/>
      <c r="DH108" s="322"/>
      <c r="DI108" s="322"/>
      <c r="DJ108" s="322"/>
      <c r="DK108" s="322"/>
      <c r="DL108" s="322"/>
      <c r="DM108" s="322"/>
      <c r="DN108" s="322"/>
      <c r="DO108" s="322"/>
      <c r="DP108" s="322"/>
      <c r="DQ108" s="322"/>
      <c r="DR108" s="322"/>
      <c r="DS108" s="322"/>
      <c r="DT108" s="322"/>
      <c r="DU108" s="322"/>
      <c r="DV108" s="322"/>
      <c r="DW108" s="322"/>
      <c r="DX108" s="322"/>
      <c r="DY108" s="322"/>
      <c r="DZ108" s="322"/>
      <c r="EA108" s="322"/>
      <c r="EB108" s="322"/>
      <c r="EC108" s="322"/>
      <c r="ED108" s="322"/>
      <c r="EE108" s="322"/>
      <c r="EF108" s="322"/>
      <c r="EG108" s="322"/>
      <c r="EH108" s="322"/>
      <c r="EI108" s="322"/>
      <c r="EJ108" s="322"/>
      <c r="EK108" s="322"/>
      <c r="EL108" s="322"/>
      <c r="EM108" s="322"/>
      <c r="EN108" s="322"/>
      <c r="EO108" s="322"/>
      <c r="EP108" s="322"/>
      <c r="EQ108" s="322"/>
      <c r="ER108" s="322"/>
      <c r="ES108" s="322"/>
      <c r="ET108" s="322"/>
      <c r="EU108" s="322"/>
      <c r="EV108" s="322"/>
      <c r="EW108" s="322"/>
      <c r="EX108" s="322"/>
      <c r="EY108" s="322"/>
      <c r="EZ108" s="322"/>
      <c r="FA108" s="322"/>
      <c r="FB108" s="322"/>
      <c r="FC108" s="322"/>
      <c r="FD108" s="322"/>
      <c r="FE108" s="322"/>
      <c r="FF108" s="322"/>
      <c r="FG108" s="322"/>
      <c r="FH108" s="322"/>
      <c r="FI108" s="322"/>
      <c r="FJ108" s="322"/>
      <c r="FK108" s="322"/>
      <c r="FL108" s="322"/>
      <c r="FM108" s="322"/>
      <c r="FN108" s="322"/>
      <c r="FO108" s="322"/>
      <c r="FP108" s="322"/>
      <c r="FQ108" s="322"/>
      <c r="FR108" s="322"/>
      <c r="FS108" s="322"/>
      <c r="FT108" s="322"/>
      <c r="FU108" s="322"/>
      <c r="FV108" s="322"/>
      <c r="FW108" s="322"/>
      <c r="FX108" s="322"/>
      <c r="FY108" s="322"/>
      <c r="FZ108" s="322"/>
      <c r="GA108" s="322"/>
      <c r="GB108" s="322"/>
      <c r="GC108" s="322"/>
      <c r="GD108" s="322"/>
      <c r="GE108" s="322"/>
      <c r="GF108" s="322"/>
      <c r="GG108" s="322"/>
      <c r="GH108" s="322"/>
      <c r="GI108" s="322"/>
      <c r="GJ108" s="322"/>
      <c r="GK108" s="322"/>
      <c r="GL108" s="322"/>
      <c r="GM108" s="322"/>
      <c r="GN108" s="322"/>
      <c r="GO108" s="322"/>
      <c r="GP108" s="322"/>
      <c r="GQ108" s="322"/>
      <c r="GR108" s="322"/>
      <c r="GS108" s="322"/>
      <c r="GT108" s="322"/>
      <c r="GU108" s="322"/>
      <c r="GV108" s="322"/>
      <c r="GW108" s="322"/>
      <c r="GX108" s="322"/>
      <c r="GY108" s="322"/>
      <c r="GZ108" s="322"/>
      <c r="HA108" s="322"/>
      <c r="HB108" s="322"/>
      <c r="HC108" s="322"/>
      <c r="HD108" s="322"/>
      <c r="HE108" s="322"/>
      <c r="HF108" s="322"/>
      <c r="HG108" s="322"/>
      <c r="HH108" s="322"/>
      <c r="HI108" s="322"/>
      <c r="HJ108" s="322"/>
      <c r="HK108" s="322"/>
      <c r="HL108" s="322"/>
      <c r="HM108" s="322"/>
      <c r="HN108" s="322"/>
      <c r="HO108" s="322"/>
      <c r="HP108" s="322"/>
      <c r="HQ108" s="322"/>
      <c r="HR108" s="322"/>
      <c r="HS108" s="322"/>
      <c r="HT108" s="322"/>
      <c r="HU108" s="322"/>
      <c r="HV108" s="322"/>
      <c r="HW108" s="322"/>
      <c r="HX108" s="322"/>
      <c r="HY108" s="322"/>
      <c r="HZ108" s="322"/>
      <c r="IA108" s="322"/>
      <c r="IB108" s="322"/>
      <c r="IC108" s="322"/>
    </row>
    <row r="109" spans="1:237" ht="14.45" customHeight="1" thickBot="1" x14ac:dyDescent="0.3">
      <c r="A109" s="335"/>
      <c r="B109" s="423"/>
      <c r="C109" s="631" t="s">
        <v>549</v>
      </c>
      <c r="D109" s="634" t="s">
        <v>324</v>
      </c>
      <c r="E109" s="611">
        <v>0</v>
      </c>
      <c r="H109" s="314"/>
      <c r="I109" s="314"/>
      <c r="J109" s="314"/>
      <c r="K109" s="314"/>
      <c r="L109" s="314"/>
      <c r="M109" s="314"/>
      <c r="N109" s="314"/>
      <c r="O109" s="314"/>
      <c r="P109" s="314"/>
      <c r="BV109" s="322"/>
      <c r="BW109" s="322"/>
      <c r="BX109" s="322"/>
      <c r="BY109" s="322"/>
      <c r="BZ109" s="322"/>
      <c r="CA109" s="322"/>
      <c r="CB109" s="322"/>
      <c r="CC109" s="322"/>
      <c r="CD109" s="322"/>
      <c r="CE109" s="322"/>
      <c r="CF109" s="322"/>
      <c r="CG109" s="322"/>
      <c r="CH109" s="322"/>
      <c r="CI109" s="322"/>
      <c r="CJ109" s="322"/>
      <c r="CK109" s="322"/>
      <c r="CL109" s="322"/>
      <c r="CM109" s="322"/>
      <c r="CN109" s="322"/>
      <c r="CO109" s="322"/>
      <c r="CP109" s="322"/>
      <c r="CQ109" s="322"/>
      <c r="CR109" s="322"/>
      <c r="CS109" s="322"/>
      <c r="CT109" s="322"/>
      <c r="CU109" s="322"/>
      <c r="CV109" s="322"/>
      <c r="CW109" s="322"/>
      <c r="CX109" s="322"/>
      <c r="CY109" s="322"/>
      <c r="CZ109" s="322"/>
      <c r="DA109" s="322"/>
      <c r="DB109" s="322"/>
      <c r="DC109" s="322"/>
      <c r="DD109" s="322"/>
      <c r="DE109" s="322"/>
      <c r="DF109" s="322"/>
      <c r="DG109" s="322"/>
      <c r="DH109" s="322"/>
      <c r="DI109" s="322"/>
      <c r="DJ109" s="322"/>
      <c r="DK109" s="322"/>
      <c r="DL109" s="322"/>
      <c r="DM109" s="322"/>
      <c r="DN109" s="322"/>
      <c r="DO109" s="322"/>
      <c r="DP109" s="322"/>
      <c r="DQ109" s="322"/>
      <c r="DR109" s="322"/>
      <c r="DS109" s="322"/>
      <c r="DT109" s="322"/>
      <c r="DU109" s="322"/>
      <c r="DV109" s="322"/>
      <c r="DW109" s="322"/>
      <c r="DX109" s="322"/>
      <c r="DY109" s="322"/>
      <c r="DZ109" s="322"/>
      <c r="EA109" s="322"/>
      <c r="EB109" s="322"/>
      <c r="EC109" s="322"/>
      <c r="ED109" s="322"/>
      <c r="EE109" s="322"/>
      <c r="EF109" s="322"/>
      <c r="EG109" s="322"/>
      <c r="EH109" s="322"/>
      <c r="EI109" s="322"/>
      <c r="EJ109" s="322"/>
      <c r="EK109" s="322"/>
      <c r="EL109" s="322"/>
      <c r="EM109" s="322"/>
      <c r="EN109" s="322"/>
      <c r="EO109" s="322"/>
      <c r="EP109" s="322"/>
      <c r="EQ109" s="322"/>
      <c r="ER109" s="322"/>
      <c r="ES109" s="322"/>
      <c r="ET109" s="322"/>
      <c r="EU109" s="322"/>
      <c r="EV109" s="322"/>
      <c r="EW109" s="322"/>
      <c r="EX109" s="322"/>
      <c r="EY109" s="322"/>
      <c r="EZ109" s="322"/>
      <c r="FA109" s="322"/>
      <c r="FB109" s="322"/>
      <c r="FC109" s="322"/>
      <c r="FD109" s="322"/>
      <c r="FE109" s="322"/>
      <c r="FF109" s="322"/>
      <c r="FG109" s="322"/>
      <c r="FH109" s="322"/>
      <c r="FI109" s="322"/>
      <c r="FJ109" s="322"/>
      <c r="FK109" s="322"/>
      <c r="FL109" s="322"/>
      <c r="FM109" s="322"/>
      <c r="FN109" s="322"/>
      <c r="FO109" s="322"/>
      <c r="FP109" s="322"/>
      <c r="FQ109" s="322"/>
      <c r="FR109" s="322"/>
      <c r="FS109" s="322"/>
      <c r="FT109" s="322"/>
      <c r="FU109" s="322"/>
      <c r="FV109" s="322"/>
      <c r="FW109" s="322"/>
      <c r="FX109" s="322"/>
      <c r="FY109" s="322"/>
      <c r="FZ109" s="322"/>
      <c r="GA109" s="322"/>
      <c r="GB109" s="322"/>
      <c r="GC109" s="322"/>
      <c r="GD109" s="322"/>
      <c r="GE109" s="322"/>
      <c r="GF109" s="322"/>
      <c r="GG109" s="322"/>
      <c r="GH109" s="322"/>
      <c r="GI109" s="322"/>
      <c r="GJ109" s="322"/>
      <c r="GK109" s="322"/>
      <c r="GL109" s="322"/>
      <c r="GM109" s="322"/>
      <c r="GN109" s="322"/>
      <c r="GO109" s="322"/>
      <c r="GP109" s="322"/>
      <c r="GQ109" s="322"/>
      <c r="GR109" s="322"/>
      <c r="GS109" s="322"/>
      <c r="GT109" s="322"/>
      <c r="GU109" s="322"/>
      <c r="GV109" s="322"/>
      <c r="GW109" s="322"/>
      <c r="GX109" s="322"/>
      <c r="GY109" s="322"/>
      <c r="GZ109" s="322"/>
      <c r="HA109" s="322"/>
      <c r="HB109" s="322"/>
      <c r="HC109" s="322"/>
      <c r="HD109" s="322"/>
      <c r="HE109" s="322"/>
      <c r="HF109" s="322"/>
      <c r="HG109" s="322"/>
      <c r="HH109" s="322"/>
      <c r="HI109" s="322"/>
      <c r="HJ109" s="322"/>
      <c r="HK109" s="322"/>
      <c r="HL109" s="322"/>
      <c r="HM109" s="322"/>
      <c r="HN109" s="322"/>
      <c r="HO109" s="322"/>
      <c r="HP109" s="322"/>
      <c r="HQ109" s="322"/>
      <c r="HR109" s="322"/>
      <c r="HS109" s="322"/>
      <c r="HT109" s="322"/>
      <c r="HU109" s="322"/>
      <c r="HV109" s="322"/>
      <c r="HW109" s="322"/>
      <c r="HX109" s="322"/>
      <c r="HY109" s="322"/>
      <c r="HZ109" s="322"/>
      <c r="IA109" s="322"/>
      <c r="IB109" s="322"/>
      <c r="IC109" s="322"/>
    </row>
    <row r="110" spans="1:237" ht="14.45" customHeight="1" thickBot="1" x14ac:dyDescent="0.3">
      <c r="A110" s="335"/>
      <c r="B110" s="424"/>
      <c r="C110" s="631" t="s">
        <v>550</v>
      </c>
      <c r="D110" s="632" t="s">
        <v>324</v>
      </c>
      <c r="E110" s="611">
        <v>0</v>
      </c>
      <c r="H110" s="314"/>
      <c r="I110" s="314"/>
      <c r="J110" s="314"/>
      <c r="K110" s="314"/>
      <c r="L110" s="314"/>
      <c r="M110" s="314"/>
      <c r="N110" s="314"/>
      <c r="O110" s="314"/>
      <c r="P110" s="314"/>
      <c r="BV110" s="322"/>
      <c r="BW110" s="322"/>
      <c r="BX110" s="322"/>
      <c r="BY110" s="322"/>
      <c r="BZ110" s="322"/>
      <c r="CA110" s="322"/>
      <c r="CB110" s="322"/>
      <c r="CC110" s="322"/>
      <c r="CD110" s="322"/>
      <c r="CE110" s="322"/>
      <c r="CF110" s="322"/>
      <c r="CG110" s="322"/>
      <c r="CH110" s="322"/>
      <c r="CI110" s="322"/>
      <c r="CJ110" s="322"/>
      <c r="CK110" s="322"/>
      <c r="CL110" s="322"/>
      <c r="CM110" s="322"/>
      <c r="CN110" s="322"/>
      <c r="CO110" s="322"/>
      <c r="CP110" s="322"/>
      <c r="CQ110" s="322"/>
      <c r="CR110" s="322"/>
      <c r="CS110" s="322"/>
      <c r="CT110" s="322"/>
      <c r="CU110" s="322"/>
      <c r="CV110" s="322"/>
      <c r="CW110" s="322"/>
      <c r="CX110" s="322"/>
      <c r="CY110" s="322"/>
      <c r="CZ110" s="322"/>
      <c r="DA110" s="322"/>
      <c r="DB110" s="322"/>
      <c r="DC110" s="322"/>
      <c r="DD110" s="322"/>
      <c r="DE110" s="322"/>
      <c r="DF110" s="322"/>
      <c r="DG110" s="322"/>
      <c r="DH110" s="322"/>
      <c r="DI110" s="322"/>
      <c r="DJ110" s="322"/>
      <c r="DK110" s="322"/>
      <c r="DL110" s="322"/>
      <c r="DM110" s="322"/>
      <c r="DN110" s="322"/>
      <c r="DO110" s="322"/>
      <c r="DP110" s="322"/>
      <c r="DQ110" s="322"/>
      <c r="DR110" s="322"/>
      <c r="DS110" s="322"/>
      <c r="DT110" s="322"/>
      <c r="DU110" s="322"/>
      <c r="DV110" s="322"/>
      <c r="DW110" s="322"/>
      <c r="DX110" s="322"/>
      <c r="DY110" s="322"/>
      <c r="DZ110" s="322"/>
      <c r="EA110" s="322"/>
      <c r="EB110" s="322"/>
      <c r="EC110" s="322"/>
      <c r="ED110" s="322"/>
      <c r="EE110" s="322"/>
      <c r="EF110" s="322"/>
      <c r="EG110" s="322"/>
      <c r="EH110" s="322"/>
      <c r="EI110" s="322"/>
      <c r="EJ110" s="322"/>
      <c r="EK110" s="322"/>
      <c r="EL110" s="322"/>
      <c r="EM110" s="322"/>
      <c r="EN110" s="322"/>
      <c r="EO110" s="322"/>
      <c r="EP110" s="322"/>
      <c r="EQ110" s="322"/>
      <c r="ER110" s="322"/>
      <c r="ES110" s="322"/>
      <c r="ET110" s="322"/>
      <c r="EU110" s="322"/>
      <c r="EV110" s="322"/>
      <c r="EW110" s="322"/>
      <c r="EX110" s="322"/>
      <c r="EY110" s="322"/>
      <c r="EZ110" s="322"/>
      <c r="FA110" s="322"/>
      <c r="FB110" s="322"/>
      <c r="FC110" s="322"/>
      <c r="FD110" s="322"/>
      <c r="FE110" s="322"/>
      <c r="FF110" s="322"/>
      <c r="FG110" s="322"/>
      <c r="FH110" s="322"/>
      <c r="FI110" s="322"/>
      <c r="FJ110" s="322"/>
      <c r="FK110" s="322"/>
      <c r="FL110" s="322"/>
      <c r="FM110" s="322"/>
      <c r="FN110" s="322"/>
      <c r="FO110" s="322"/>
      <c r="FP110" s="322"/>
      <c r="FQ110" s="322"/>
      <c r="FR110" s="322"/>
      <c r="FS110" s="322"/>
      <c r="FT110" s="322"/>
      <c r="FU110" s="322"/>
      <c r="FV110" s="322"/>
      <c r="FW110" s="322"/>
      <c r="FX110" s="322"/>
      <c r="FY110" s="322"/>
      <c r="FZ110" s="322"/>
      <c r="GA110" s="322"/>
      <c r="GB110" s="322"/>
      <c r="GC110" s="322"/>
      <c r="GD110" s="322"/>
      <c r="GE110" s="322"/>
      <c r="GF110" s="322"/>
      <c r="GG110" s="322"/>
      <c r="GH110" s="322"/>
      <c r="GI110" s="322"/>
      <c r="GJ110" s="322"/>
      <c r="GK110" s="322"/>
      <c r="GL110" s="322"/>
      <c r="GM110" s="322"/>
      <c r="GN110" s="322"/>
      <c r="GO110" s="322"/>
      <c r="GP110" s="322"/>
      <c r="GQ110" s="322"/>
      <c r="GR110" s="322"/>
      <c r="GS110" s="322"/>
      <c r="GT110" s="322"/>
      <c r="GU110" s="322"/>
      <c r="GV110" s="322"/>
      <c r="GW110" s="322"/>
      <c r="GX110" s="322"/>
      <c r="GY110" s="322"/>
      <c r="GZ110" s="322"/>
      <c r="HA110" s="322"/>
      <c r="HB110" s="322"/>
      <c r="HC110" s="322"/>
      <c r="HD110" s="322"/>
      <c r="HE110" s="322"/>
      <c r="HF110" s="322"/>
      <c r="HG110" s="322"/>
      <c r="HH110" s="322"/>
      <c r="HI110" s="322"/>
      <c r="HJ110" s="322"/>
      <c r="HK110" s="322"/>
      <c r="HL110" s="322"/>
      <c r="HM110" s="322"/>
      <c r="HN110" s="322"/>
      <c r="HO110" s="322"/>
      <c r="HP110" s="322"/>
      <c r="HQ110" s="322"/>
      <c r="HR110" s="322"/>
      <c r="HS110" s="322"/>
      <c r="HT110" s="322"/>
      <c r="HU110" s="322"/>
      <c r="HV110" s="322"/>
      <c r="HW110" s="322"/>
      <c r="HX110" s="322"/>
      <c r="HY110" s="322"/>
      <c r="HZ110" s="322"/>
      <c r="IA110" s="322"/>
      <c r="IB110" s="322"/>
      <c r="IC110" s="322"/>
    </row>
    <row r="111" spans="1:237" ht="14.45" customHeight="1" thickBot="1" x14ac:dyDescent="0.3">
      <c r="A111" s="335"/>
      <c r="B111" s="423"/>
      <c r="C111" s="631" t="s">
        <v>551</v>
      </c>
      <c r="D111" s="632" t="s">
        <v>324</v>
      </c>
      <c r="E111" s="611">
        <v>0</v>
      </c>
      <c r="H111" s="314"/>
      <c r="I111" s="314"/>
      <c r="J111" s="314"/>
      <c r="K111" s="314"/>
      <c r="L111" s="314"/>
      <c r="M111" s="314"/>
      <c r="N111" s="314"/>
      <c r="O111" s="314"/>
      <c r="P111" s="314"/>
      <c r="BV111" s="322"/>
      <c r="BW111" s="322"/>
      <c r="BX111" s="322"/>
      <c r="BY111" s="322"/>
      <c r="BZ111" s="322"/>
      <c r="CA111" s="322"/>
      <c r="CB111" s="322"/>
      <c r="CC111" s="322"/>
      <c r="CD111" s="322"/>
      <c r="CE111" s="322"/>
      <c r="CF111" s="322"/>
      <c r="CG111" s="322"/>
      <c r="CH111" s="322"/>
      <c r="CI111" s="322"/>
      <c r="CJ111" s="322"/>
      <c r="CK111" s="322"/>
      <c r="CL111" s="322"/>
      <c r="CM111" s="322"/>
      <c r="CN111" s="322"/>
      <c r="CO111" s="322"/>
      <c r="CP111" s="322"/>
      <c r="CQ111" s="322"/>
      <c r="CR111" s="322"/>
      <c r="CS111" s="322"/>
      <c r="CT111" s="322"/>
      <c r="CU111" s="322"/>
      <c r="CV111" s="322"/>
      <c r="CW111" s="322"/>
      <c r="CX111" s="322"/>
      <c r="CY111" s="322"/>
      <c r="CZ111" s="322"/>
      <c r="DA111" s="322"/>
      <c r="DB111" s="322"/>
      <c r="DC111" s="322"/>
      <c r="DD111" s="322"/>
      <c r="DE111" s="322"/>
      <c r="DF111" s="322"/>
      <c r="DG111" s="322"/>
      <c r="DH111" s="322"/>
      <c r="DI111" s="322"/>
      <c r="DJ111" s="322"/>
      <c r="DK111" s="322"/>
      <c r="DL111" s="322"/>
      <c r="DM111" s="322"/>
      <c r="DN111" s="322"/>
      <c r="DO111" s="322"/>
      <c r="DP111" s="322"/>
      <c r="DQ111" s="322"/>
      <c r="DR111" s="322"/>
      <c r="DS111" s="322"/>
      <c r="DT111" s="322"/>
      <c r="DU111" s="322"/>
      <c r="DV111" s="322"/>
      <c r="DW111" s="322"/>
      <c r="DX111" s="322"/>
      <c r="DY111" s="322"/>
      <c r="DZ111" s="322"/>
      <c r="EA111" s="322"/>
      <c r="EB111" s="322"/>
      <c r="EC111" s="322"/>
      <c r="ED111" s="322"/>
      <c r="EE111" s="322"/>
      <c r="EF111" s="322"/>
      <c r="EG111" s="322"/>
      <c r="EH111" s="322"/>
      <c r="EI111" s="322"/>
      <c r="EJ111" s="322"/>
      <c r="EK111" s="322"/>
      <c r="EL111" s="322"/>
      <c r="EM111" s="322"/>
      <c r="EN111" s="322"/>
      <c r="EO111" s="322"/>
      <c r="EP111" s="322"/>
      <c r="EQ111" s="322"/>
      <c r="ER111" s="322"/>
      <c r="ES111" s="322"/>
      <c r="ET111" s="322"/>
      <c r="EU111" s="322"/>
      <c r="EV111" s="322"/>
      <c r="EW111" s="322"/>
      <c r="EX111" s="322"/>
      <c r="EY111" s="322"/>
      <c r="EZ111" s="322"/>
      <c r="FA111" s="322"/>
      <c r="FB111" s="322"/>
      <c r="FC111" s="322"/>
      <c r="FD111" s="322"/>
      <c r="FE111" s="322"/>
      <c r="FF111" s="322"/>
      <c r="FG111" s="322"/>
      <c r="FH111" s="322"/>
      <c r="FI111" s="322"/>
      <c r="FJ111" s="322"/>
      <c r="FK111" s="322"/>
      <c r="FL111" s="322"/>
      <c r="FM111" s="322"/>
      <c r="FN111" s="322"/>
      <c r="FO111" s="322"/>
      <c r="FP111" s="322"/>
      <c r="FQ111" s="322"/>
      <c r="FR111" s="322"/>
      <c r="FS111" s="322"/>
      <c r="FT111" s="322"/>
      <c r="FU111" s="322"/>
      <c r="FV111" s="322"/>
      <c r="FW111" s="322"/>
      <c r="FX111" s="322"/>
      <c r="FY111" s="322"/>
      <c r="FZ111" s="322"/>
      <c r="GA111" s="322"/>
      <c r="GB111" s="322"/>
      <c r="GC111" s="322"/>
      <c r="GD111" s="322"/>
      <c r="GE111" s="322"/>
      <c r="GF111" s="322"/>
      <c r="GG111" s="322"/>
      <c r="GH111" s="322"/>
      <c r="GI111" s="322"/>
      <c r="GJ111" s="322"/>
      <c r="GK111" s="322"/>
      <c r="GL111" s="322"/>
      <c r="GM111" s="322"/>
      <c r="GN111" s="322"/>
      <c r="GO111" s="322"/>
      <c r="GP111" s="322"/>
      <c r="GQ111" s="322"/>
      <c r="GR111" s="322"/>
      <c r="GS111" s="322"/>
      <c r="GT111" s="322"/>
      <c r="GU111" s="322"/>
      <c r="GV111" s="322"/>
      <c r="GW111" s="322"/>
      <c r="GX111" s="322"/>
      <c r="GY111" s="322"/>
      <c r="GZ111" s="322"/>
      <c r="HA111" s="322"/>
      <c r="HB111" s="322"/>
      <c r="HC111" s="322"/>
      <c r="HD111" s="322"/>
      <c r="HE111" s="322"/>
      <c r="HF111" s="322"/>
      <c r="HG111" s="322"/>
      <c r="HH111" s="322"/>
      <c r="HI111" s="322"/>
      <c r="HJ111" s="322"/>
      <c r="HK111" s="322"/>
      <c r="HL111" s="322"/>
      <c r="HM111" s="322"/>
      <c r="HN111" s="322"/>
      <c r="HO111" s="322"/>
      <c r="HP111" s="322"/>
      <c r="HQ111" s="322"/>
      <c r="HR111" s="322"/>
      <c r="HS111" s="322"/>
      <c r="HT111" s="322"/>
      <c r="HU111" s="322"/>
      <c r="HV111" s="322"/>
      <c r="HW111" s="322"/>
      <c r="HX111" s="322"/>
      <c r="HY111" s="322"/>
      <c r="HZ111" s="322"/>
      <c r="IA111" s="322"/>
      <c r="IB111" s="322"/>
      <c r="IC111" s="322"/>
    </row>
    <row r="112" spans="1:237" ht="14.45" customHeight="1" thickBot="1" x14ac:dyDescent="0.3">
      <c r="A112" s="335"/>
      <c r="B112" s="423"/>
      <c r="C112" s="631" t="s">
        <v>552</v>
      </c>
      <c r="D112" s="632" t="s">
        <v>324</v>
      </c>
      <c r="E112" s="611">
        <v>0</v>
      </c>
      <c r="H112" s="314"/>
      <c r="I112" s="314"/>
      <c r="J112" s="314"/>
      <c r="K112" s="314"/>
      <c r="L112" s="314"/>
      <c r="M112" s="314"/>
      <c r="N112" s="314"/>
      <c r="O112" s="314"/>
      <c r="P112" s="314"/>
      <c r="BV112" s="322"/>
      <c r="BW112" s="322"/>
      <c r="BX112" s="322"/>
      <c r="BY112" s="322"/>
      <c r="BZ112" s="322"/>
      <c r="CA112" s="322"/>
      <c r="CB112" s="322"/>
      <c r="CC112" s="322"/>
      <c r="CD112" s="322"/>
      <c r="CE112" s="322"/>
      <c r="CF112" s="322"/>
      <c r="CG112" s="322"/>
      <c r="CH112" s="322"/>
      <c r="CI112" s="322"/>
      <c r="CJ112" s="322"/>
      <c r="CK112" s="322"/>
      <c r="CL112" s="322"/>
      <c r="CM112" s="322"/>
      <c r="CN112" s="322"/>
      <c r="CO112" s="322"/>
      <c r="CP112" s="322"/>
      <c r="CQ112" s="322"/>
      <c r="CR112" s="322"/>
      <c r="CS112" s="322"/>
      <c r="CT112" s="322"/>
      <c r="CU112" s="322"/>
      <c r="CV112" s="322"/>
      <c r="CW112" s="322"/>
      <c r="CX112" s="322"/>
      <c r="CY112" s="322"/>
      <c r="CZ112" s="322"/>
      <c r="DA112" s="322"/>
      <c r="DB112" s="322"/>
      <c r="DC112" s="322"/>
      <c r="DD112" s="322"/>
      <c r="DE112" s="322"/>
      <c r="DF112" s="322"/>
      <c r="DG112" s="322"/>
      <c r="DH112" s="322"/>
      <c r="DI112" s="322"/>
      <c r="DJ112" s="322"/>
      <c r="DK112" s="322"/>
      <c r="DL112" s="322"/>
      <c r="DM112" s="322"/>
      <c r="DN112" s="322"/>
      <c r="DO112" s="322"/>
      <c r="DP112" s="322"/>
      <c r="DQ112" s="322"/>
      <c r="DR112" s="322"/>
      <c r="DS112" s="322"/>
      <c r="DT112" s="322"/>
      <c r="DU112" s="322"/>
      <c r="DV112" s="322"/>
      <c r="DW112" s="322"/>
      <c r="DX112" s="322"/>
      <c r="DY112" s="322"/>
      <c r="DZ112" s="322"/>
      <c r="EA112" s="322"/>
      <c r="EB112" s="322"/>
      <c r="EC112" s="322"/>
      <c r="ED112" s="322"/>
      <c r="EE112" s="322"/>
      <c r="EF112" s="322"/>
      <c r="EG112" s="322"/>
      <c r="EH112" s="322"/>
      <c r="EI112" s="322"/>
      <c r="EJ112" s="322"/>
      <c r="EK112" s="322"/>
      <c r="EL112" s="322"/>
      <c r="EM112" s="322"/>
      <c r="EN112" s="322"/>
      <c r="EO112" s="322"/>
      <c r="EP112" s="322"/>
      <c r="EQ112" s="322"/>
      <c r="ER112" s="322"/>
      <c r="ES112" s="322"/>
      <c r="ET112" s="322"/>
      <c r="EU112" s="322"/>
      <c r="EV112" s="322"/>
      <c r="EW112" s="322"/>
      <c r="EX112" s="322"/>
      <c r="EY112" s="322"/>
      <c r="EZ112" s="322"/>
      <c r="FA112" s="322"/>
      <c r="FB112" s="322"/>
      <c r="FC112" s="322"/>
      <c r="FD112" s="322"/>
      <c r="FE112" s="322"/>
      <c r="FF112" s="322"/>
      <c r="FG112" s="322"/>
      <c r="FH112" s="322"/>
      <c r="FI112" s="322"/>
      <c r="FJ112" s="322"/>
      <c r="FK112" s="322"/>
      <c r="FL112" s="322"/>
      <c r="FM112" s="322"/>
      <c r="FN112" s="322"/>
      <c r="FO112" s="322"/>
      <c r="FP112" s="322"/>
      <c r="FQ112" s="322"/>
      <c r="FR112" s="322"/>
      <c r="FS112" s="322"/>
      <c r="FT112" s="322"/>
      <c r="FU112" s="322"/>
      <c r="FV112" s="322"/>
      <c r="FW112" s="322"/>
      <c r="FX112" s="322"/>
      <c r="FY112" s="322"/>
      <c r="FZ112" s="322"/>
      <c r="GA112" s="322"/>
      <c r="GB112" s="322"/>
      <c r="GC112" s="322"/>
      <c r="GD112" s="322"/>
      <c r="GE112" s="322"/>
      <c r="GF112" s="322"/>
      <c r="GG112" s="322"/>
      <c r="GH112" s="322"/>
      <c r="GI112" s="322"/>
      <c r="GJ112" s="322"/>
      <c r="GK112" s="322"/>
      <c r="GL112" s="322"/>
      <c r="GM112" s="322"/>
      <c r="GN112" s="322"/>
      <c r="GO112" s="322"/>
      <c r="GP112" s="322"/>
      <c r="GQ112" s="322"/>
      <c r="GR112" s="322"/>
      <c r="GS112" s="322"/>
      <c r="GT112" s="322"/>
      <c r="GU112" s="322"/>
      <c r="GV112" s="322"/>
      <c r="GW112" s="322"/>
      <c r="GX112" s="322"/>
      <c r="GY112" s="322"/>
      <c r="GZ112" s="322"/>
      <c r="HA112" s="322"/>
      <c r="HB112" s="322"/>
      <c r="HC112" s="322"/>
      <c r="HD112" s="322"/>
      <c r="HE112" s="322"/>
      <c r="HF112" s="322"/>
      <c r="HG112" s="322"/>
      <c r="HH112" s="322"/>
      <c r="HI112" s="322"/>
      <c r="HJ112" s="322"/>
      <c r="HK112" s="322"/>
      <c r="HL112" s="322"/>
      <c r="HM112" s="322"/>
      <c r="HN112" s="322"/>
      <c r="HO112" s="322"/>
      <c r="HP112" s="322"/>
      <c r="HQ112" s="322"/>
      <c r="HR112" s="322"/>
      <c r="HS112" s="322"/>
      <c r="HT112" s="322"/>
      <c r="HU112" s="322"/>
      <c r="HV112" s="322"/>
      <c r="HW112" s="322"/>
      <c r="HX112" s="322"/>
      <c r="HY112" s="322"/>
      <c r="HZ112" s="322"/>
      <c r="IA112" s="322"/>
      <c r="IB112" s="322"/>
      <c r="IC112" s="322"/>
    </row>
    <row r="113" spans="1:237" ht="14.45" customHeight="1" thickBot="1" x14ac:dyDescent="0.3">
      <c r="A113" s="335"/>
      <c r="B113" s="427"/>
      <c r="C113" s="635" t="s">
        <v>553</v>
      </c>
      <c r="D113" s="632" t="s">
        <v>324</v>
      </c>
      <c r="E113" s="611">
        <v>0</v>
      </c>
      <c r="H113" s="314"/>
      <c r="I113" s="314"/>
      <c r="J113" s="314"/>
      <c r="K113" s="314"/>
      <c r="L113" s="314"/>
      <c r="M113" s="314"/>
      <c r="N113" s="314"/>
      <c r="O113" s="314"/>
      <c r="P113" s="314"/>
      <c r="BV113" s="322"/>
      <c r="BW113" s="322"/>
      <c r="BX113" s="322"/>
      <c r="BY113" s="322"/>
      <c r="BZ113" s="322"/>
      <c r="CA113" s="322"/>
      <c r="CB113" s="322"/>
      <c r="CC113" s="322"/>
      <c r="CD113" s="322"/>
      <c r="CE113" s="322"/>
      <c r="CF113" s="322"/>
      <c r="CG113" s="322"/>
      <c r="CH113" s="322"/>
      <c r="CI113" s="322"/>
      <c r="CJ113" s="322"/>
      <c r="CK113" s="322"/>
      <c r="CL113" s="322"/>
      <c r="CM113" s="322"/>
      <c r="CN113" s="322"/>
      <c r="CO113" s="322"/>
      <c r="CP113" s="322"/>
      <c r="CQ113" s="322"/>
      <c r="CR113" s="322"/>
      <c r="CS113" s="322"/>
      <c r="CT113" s="322"/>
      <c r="CU113" s="322"/>
      <c r="CV113" s="322"/>
      <c r="CW113" s="322"/>
      <c r="CX113" s="322"/>
      <c r="CY113" s="322"/>
      <c r="CZ113" s="322"/>
      <c r="DA113" s="322"/>
      <c r="DB113" s="322"/>
      <c r="DC113" s="322"/>
      <c r="DD113" s="322"/>
      <c r="DE113" s="322"/>
      <c r="DF113" s="322"/>
      <c r="DG113" s="322"/>
      <c r="DH113" s="322"/>
      <c r="DI113" s="322"/>
      <c r="DJ113" s="322"/>
      <c r="DK113" s="322"/>
      <c r="DL113" s="322"/>
      <c r="DM113" s="322"/>
      <c r="DN113" s="322"/>
      <c r="DO113" s="322"/>
      <c r="DP113" s="322"/>
      <c r="DQ113" s="322"/>
      <c r="DR113" s="322"/>
      <c r="DS113" s="322"/>
      <c r="DT113" s="322"/>
      <c r="DU113" s="322"/>
      <c r="DV113" s="322"/>
      <c r="DW113" s="322"/>
      <c r="DX113" s="322"/>
      <c r="DY113" s="322"/>
      <c r="DZ113" s="322"/>
      <c r="EA113" s="322"/>
      <c r="EB113" s="322"/>
      <c r="EC113" s="322"/>
      <c r="ED113" s="322"/>
      <c r="EE113" s="322"/>
      <c r="EF113" s="322"/>
      <c r="EG113" s="322"/>
      <c r="EH113" s="322"/>
      <c r="EI113" s="322"/>
      <c r="EJ113" s="322"/>
      <c r="EK113" s="322"/>
      <c r="EL113" s="322"/>
      <c r="EM113" s="322"/>
      <c r="EN113" s="322"/>
      <c r="EO113" s="322"/>
      <c r="EP113" s="322"/>
      <c r="EQ113" s="322"/>
      <c r="ER113" s="322"/>
      <c r="ES113" s="322"/>
      <c r="ET113" s="322"/>
      <c r="EU113" s="322"/>
      <c r="EV113" s="322"/>
      <c r="EW113" s="322"/>
      <c r="EX113" s="322"/>
      <c r="EY113" s="322"/>
      <c r="EZ113" s="322"/>
      <c r="FA113" s="322"/>
      <c r="FB113" s="322"/>
      <c r="FC113" s="322"/>
      <c r="FD113" s="322"/>
      <c r="FE113" s="322"/>
      <c r="FF113" s="322"/>
      <c r="FG113" s="322"/>
      <c r="FH113" s="322"/>
      <c r="FI113" s="322"/>
      <c r="FJ113" s="322"/>
      <c r="FK113" s="322"/>
      <c r="FL113" s="322"/>
      <c r="FM113" s="322"/>
      <c r="FN113" s="322"/>
      <c r="FO113" s="322"/>
      <c r="FP113" s="322"/>
      <c r="FQ113" s="322"/>
      <c r="FR113" s="322"/>
      <c r="FS113" s="322"/>
      <c r="FT113" s="322"/>
      <c r="FU113" s="322"/>
      <c r="FV113" s="322"/>
      <c r="FW113" s="322"/>
      <c r="FX113" s="322"/>
      <c r="FY113" s="322"/>
      <c r="FZ113" s="322"/>
      <c r="GA113" s="322"/>
      <c r="GB113" s="322"/>
      <c r="GC113" s="322"/>
      <c r="GD113" s="322"/>
      <c r="GE113" s="322"/>
      <c r="GF113" s="322"/>
      <c r="GG113" s="322"/>
      <c r="GH113" s="322"/>
      <c r="GI113" s="322"/>
      <c r="GJ113" s="322"/>
      <c r="GK113" s="322"/>
      <c r="GL113" s="322"/>
      <c r="GM113" s="322"/>
      <c r="GN113" s="322"/>
      <c r="GO113" s="322"/>
      <c r="GP113" s="322"/>
      <c r="GQ113" s="322"/>
      <c r="GR113" s="322"/>
      <c r="GS113" s="322"/>
      <c r="GT113" s="322"/>
      <c r="GU113" s="322"/>
      <c r="GV113" s="322"/>
      <c r="GW113" s="322"/>
      <c r="GX113" s="322"/>
      <c r="GY113" s="322"/>
      <c r="GZ113" s="322"/>
      <c r="HA113" s="322"/>
      <c r="HB113" s="322"/>
      <c r="HC113" s="322"/>
      <c r="HD113" s="322"/>
      <c r="HE113" s="322"/>
      <c r="HF113" s="322"/>
      <c r="HG113" s="322"/>
      <c r="HH113" s="322"/>
      <c r="HI113" s="322"/>
      <c r="HJ113" s="322"/>
      <c r="HK113" s="322"/>
      <c r="HL113" s="322"/>
      <c r="HM113" s="322"/>
      <c r="HN113" s="322"/>
      <c r="HO113" s="322"/>
      <c r="HP113" s="322"/>
      <c r="HQ113" s="322"/>
      <c r="HR113" s="322"/>
      <c r="HS113" s="322"/>
      <c r="HT113" s="322"/>
      <c r="HU113" s="322"/>
      <c r="HV113" s="322"/>
      <c r="HW113" s="322"/>
      <c r="HX113" s="322"/>
      <c r="HY113" s="322"/>
      <c r="HZ113" s="322"/>
      <c r="IA113" s="322"/>
      <c r="IB113" s="322"/>
      <c r="IC113" s="322"/>
    </row>
    <row r="114" spans="1:237" x14ac:dyDescent="0.25">
      <c r="A114" s="335"/>
      <c r="B114" s="335"/>
      <c r="C114" s="335"/>
      <c r="D114" s="367"/>
      <c r="E114" s="367"/>
      <c r="H114" s="314"/>
      <c r="I114" s="314"/>
      <c r="J114" s="314"/>
      <c r="K114" s="314"/>
      <c r="L114" s="314"/>
      <c r="M114" s="314"/>
      <c r="N114" s="314"/>
      <c r="O114" s="314"/>
      <c r="P114" s="314"/>
      <c r="BV114" s="322"/>
      <c r="BW114" s="322"/>
      <c r="BX114" s="322"/>
      <c r="BY114" s="322"/>
      <c r="BZ114" s="322"/>
      <c r="CA114" s="322"/>
      <c r="CB114" s="322"/>
      <c r="CC114" s="322"/>
      <c r="CD114" s="322"/>
      <c r="CE114" s="322"/>
      <c r="CF114" s="322"/>
      <c r="CG114" s="322"/>
      <c r="CH114" s="322"/>
      <c r="CI114" s="322"/>
      <c r="CJ114" s="322"/>
      <c r="CK114" s="322"/>
      <c r="CL114" s="322"/>
      <c r="CM114" s="322"/>
      <c r="CN114" s="322"/>
      <c r="CO114" s="322"/>
      <c r="CP114" s="322"/>
      <c r="CQ114" s="322"/>
      <c r="CR114" s="322"/>
      <c r="CS114" s="322"/>
      <c r="CT114" s="322"/>
      <c r="CU114" s="322"/>
      <c r="CV114" s="322"/>
      <c r="CW114" s="322"/>
      <c r="CX114" s="322"/>
      <c r="CY114" s="322"/>
      <c r="CZ114" s="322"/>
      <c r="DA114" s="322"/>
      <c r="DB114" s="322"/>
      <c r="DC114" s="322"/>
      <c r="DD114" s="322"/>
      <c r="DE114" s="322"/>
      <c r="DF114" s="322"/>
      <c r="DG114" s="322"/>
      <c r="DH114" s="322"/>
      <c r="DI114" s="322"/>
      <c r="DJ114" s="322"/>
      <c r="DK114" s="322"/>
      <c r="DL114" s="322"/>
      <c r="DM114" s="322"/>
      <c r="DN114" s="322"/>
      <c r="DO114" s="322"/>
      <c r="DP114" s="322"/>
      <c r="DQ114" s="322"/>
      <c r="DR114" s="322"/>
      <c r="DS114" s="322"/>
      <c r="DT114" s="322"/>
      <c r="DU114" s="322"/>
      <c r="DV114" s="322"/>
      <c r="DW114" s="322"/>
      <c r="DX114" s="322"/>
      <c r="DY114" s="322"/>
      <c r="DZ114" s="322"/>
      <c r="EA114" s="322"/>
      <c r="EB114" s="322"/>
      <c r="EC114" s="322"/>
      <c r="ED114" s="322"/>
      <c r="EE114" s="322"/>
      <c r="EF114" s="322"/>
      <c r="EG114" s="322"/>
      <c r="EH114" s="322"/>
      <c r="EI114" s="322"/>
      <c r="EJ114" s="322"/>
      <c r="EK114" s="322"/>
      <c r="EL114" s="322"/>
      <c r="EM114" s="322"/>
      <c r="EN114" s="322"/>
      <c r="EO114" s="322"/>
      <c r="EP114" s="322"/>
      <c r="EQ114" s="322"/>
      <c r="ER114" s="322"/>
      <c r="ES114" s="322"/>
      <c r="ET114" s="322"/>
      <c r="EU114" s="322"/>
      <c r="EV114" s="322"/>
      <c r="EW114" s="322"/>
      <c r="EX114" s="322"/>
      <c r="EY114" s="322"/>
      <c r="EZ114" s="322"/>
      <c r="FA114" s="322"/>
      <c r="FB114" s="322"/>
      <c r="FC114" s="322"/>
      <c r="FD114" s="322"/>
      <c r="FE114" s="322"/>
      <c r="FF114" s="322"/>
      <c r="FG114" s="322"/>
      <c r="FH114" s="322"/>
      <c r="FI114" s="322"/>
      <c r="FJ114" s="322"/>
      <c r="FK114" s="322"/>
      <c r="FL114" s="322"/>
      <c r="FM114" s="322"/>
      <c r="FN114" s="322"/>
      <c r="FO114" s="322"/>
      <c r="FP114" s="322"/>
      <c r="FQ114" s="322"/>
      <c r="FR114" s="322"/>
      <c r="FS114" s="322"/>
      <c r="FT114" s="322"/>
      <c r="FU114" s="322"/>
      <c r="FV114" s="322"/>
      <c r="FW114" s="322"/>
      <c r="FX114" s="322"/>
      <c r="FY114" s="322"/>
      <c r="FZ114" s="322"/>
      <c r="GA114" s="322"/>
      <c r="GB114" s="322"/>
      <c r="GC114" s="322"/>
      <c r="GD114" s="322"/>
      <c r="GE114" s="322"/>
      <c r="GF114" s="322"/>
      <c r="GG114" s="322"/>
      <c r="GH114" s="322"/>
      <c r="GI114" s="322"/>
      <c r="GJ114" s="322"/>
      <c r="GK114" s="322"/>
      <c r="GL114" s="322"/>
      <c r="GM114" s="322"/>
      <c r="GN114" s="322"/>
      <c r="GO114" s="322"/>
      <c r="GP114" s="322"/>
      <c r="GQ114" s="322"/>
      <c r="GR114" s="322"/>
      <c r="GS114" s="322"/>
      <c r="GT114" s="322"/>
      <c r="GU114" s="322"/>
      <c r="GV114" s="322"/>
      <c r="GW114" s="322"/>
      <c r="GX114" s="322"/>
      <c r="GY114" s="322"/>
      <c r="GZ114" s="322"/>
      <c r="HA114" s="322"/>
      <c r="HB114" s="322"/>
      <c r="HC114" s="322"/>
      <c r="HD114" s="322"/>
      <c r="HE114" s="322"/>
      <c r="HF114" s="322"/>
      <c r="HG114" s="322"/>
      <c r="HH114" s="322"/>
      <c r="HI114" s="322"/>
      <c r="HJ114" s="322"/>
      <c r="HK114" s="322"/>
      <c r="HL114" s="322"/>
      <c r="HM114" s="322"/>
      <c r="HN114" s="322"/>
      <c r="HO114" s="322"/>
      <c r="HP114" s="322"/>
      <c r="HQ114" s="322"/>
      <c r="HR114" s="322"/>
      <c r="HS114" s="322"/>
      <c r="HT114" s="322"/>
      <c r="HU114" s="322"/>
      <c r="HV114" s="322"/>
      <c r="HW114" s="322"/>
      <c r="HX114" s="322"/>
      <c r="HY114" s="322"/>
      <c r="HZ114" s="322"/>
      <c r="IA114" s="322"/>
      <c r="IB114" s="322"/>
      <c r="IC114" s="322"/>
    </row>
    <row r="115" spans="1:237" ht="42.75" customHeight="1" x14ac:dyDescent="0.25">
      <c r="A115" s="354">
        <v>2</v>
      </c>
      <c r="B115" s="355" t="s">
        <v>88</v>
      </c>
      <c r="C115" s="356"/>
      <c r="D115" s="356"/>
      <c r="E115" s="356"/>
      <c r="F115" s="335"/>
      <c r="G115" s="335"/>
      <c r="H115" s="335"/>
      <c r="I115" s="335"/>
      <c r="J115" s="335"/>
      <c r="K115" s="335"/>
      <c r="L115" s="335"/>
      <c r="M115" s="335"/>
      <c r="N115" s="335"/>
      <c r="O115" s="335"/>
      <c r="P115" s="335"/>
      <c r="Q115" s="335"/>
      <c r="R115" s="335"/>
      <c r="S115" s="335"/>
      <c r="T115" s="335"/>
      <c r="U115" s="335"/>
      <c r="V115" s="335"/>
      <c r="W115" s="335"/>
      <c r="X115" s="335"/>
      <c r="Y115" s="335"/>
      <c r="Z115" s="335"/>
      <c r="AA115" s="335"/>
      <c r="AB115" s="335"/>
      <c r="AC115" s="335"/>
      <c r="AD115" s="335"/>
      <c r="AE115" s="335"/>
      <c r="AF115" s="335"/>
      <c r="AG115" s="335"/>
      <c r="AH115" s="335"/>
      <c r="AI115" s="335"/>
      <c r="AJ115" s="335"/>
      <c r="AK115" s="335"/>
      <c r="AL115" s="335"/>
      <c r="AM115" s="335"/>
      <c r="AN115" s="335"/>
      <c r="AO115" s="335"/>
      <c r="AP115" s="335"/>
      <c r="AQ115" s="335"/>
      <c r="AR115" s="335"/>
      <c r="AS115" s="335"/>
      <c r="AT115" s="335"/>
      <c r="AU115" s="335"/>
      <c r="AV115" s="335"/>
      <c r="AW115" s="335"/>
      <c r="AX115" s="335"/>
      <c r="AY115" s="335"/>
      <c r="AZ115" s="335"/>
      <c r="BA115" s="335"/>
      <c r="BB115" s="335"/>
      <c r="BC115" s="335"/>
      <c r="BD115" s="335"/>
      <c r="BE115" s="335"/>
      <c r="BF115" s="335"/>
      <c r="BG115" s="335"/>
      <c r="BH115" s="335"/>
      <c r="BI115" s="335"/>
      <c r="BJ115" s="335"/>
      <c r="BK115" s="335"/>
      <c r="BL115" s="335"/>
      <c r="BM115" s="335"/>
      <c r="BN115" s="335"/>
      <c r="BO115" s="335"/>
      <c r="BP115" s="335"/>
      <c r="BQ115" s="335"/>
      <c r="BR115" s="335"/>
      <c r="BS115" s="335"/>
      <c r="BT115" s="322"/>
      <c r="BU115" s="322"/>
      <c r="BV115" s="322"/>
      <c r="BW115" s="322"/>
      <c r="BX115" s="322"/>
      <c r="BY115" s="322"/>
      <c r="BZ115" s="322"/>
      <c r="CA115" s="322"/>
      <c r="CB115" s="322"/>
      <c r="CC115" s="322"/>
      <c r="CD115" s="322"/>
      <c r="CE115" s="322"/>
      <c r="CF115" s="322"/>
      <c r="CG115" s="322"/>
      <c r="CH115" s="322"/>
      <c r="CI115" s="322"/>
      <c r="CJ115" s="322"/>
      <c r="CK115" s="322"/>
      <c r="CL115" s="322"/>
      <c r="CM115" s="322"/>
      <c r="CN115" s="322"/>
      <c r="CO115" s="322"/>
      <c r="CP115" s="322"/>
      <c r="CQ115" s="322"/>
      <c r="CR115" s="322"/>
      <c r="CS115" s="322"/>
      <c r="CT115" s="322"/>
      <c r="CU115" s="322"/>
      <c r="CV115" s="322"/>
      <c r="CW115" s="322"/>
      <c r="CX115" s="322"/>
      <c r="CY115" s="322"/>
      <c r="CZ115" s="322"/>
      <c r="DA115" s="322"/>
      <c r="DB115" s="322"/>
      <c r="DC115" s="322"/>
      <c r="DD115" s="322"/>
      <c r="DE115" s="322"/>
      <c r="DF115" s="322"/>
      <c r="DG115" s="322"/>
      <c r="DH115" s="322"/>
      <c r="DI115" s="322"/>
      <c r="DJ115" s="322"/>
      <c r="DK115" s="322"/>
      <c r="DL115" s="322"/>
      <c r="DM115" s="322"/>
      <c r="DN115" s="322"/>
      <c r="DO115" s="322"/>
      <c r="DP115" s="322"/>
      <c r="DQ115" s="322"/>
      <c r="DR115" s="322"/>
      <c r="DS115" s="322"/>
      <c r="DT115" s="322"/>
      <c r="DU115" s="322"/>
      <c r="DV115" s="322"/>
      <c r="DW115" s="322"/>
      <c r="DX115" s="322"/>
      <c r="DY115" s="322"/>
      <c r="DZ115" s="322"/>
      <c r="EA115" s="322"/>
      <c r="EB115" s="322"/>
      <c r="EC115" s="322"/>
      <c r="ED115" s="322"/>
      <c r="EE115" s="322"/>
      <c r="EF115" s="322"/>
      <c r="EG115" s="322"/>
      <c r="EH115" s="322"/>
      <c r="EI115" s="322"/>
      <c r="EJ115" s="322"/>
      <c r="EK115" s="322"/>
      <c r="EL115" s="322"/>
      <c r="EM115" s="322"/>
      <c r="EN115" s="322"/>
      <c r="EO115" s="322"/>
      <c r="EP115" s="322"/>
      <c r="EQ115" s="322"/>
      <c r="ER115" s="322"/>
      <c r="ES115" s="322"/>
      <c r="ET115" s="322"/>
      <c r="EU115" s="322"/>
      <c r="EV115" s="322"/>
      <c r="EW115" s="322"/>
      <c r="EX115" s="322"/>
      <c r="EY115" s="322"/>
      <c r="EZ115" s="322"/>
      <c r="FA115" s="322"/>
      <c r="FB115" s="322"/>
      <c r="FC115" s="322"/>
      <c r="FD115" s="322"/>
      <c r="FE115" s="322"/>
      <c r="FF115" s="322"/>
      <c r="FG115" s="322"/>
      <c r="FH115" s="322"/>
      <c r="FI115" s="322"/>
      <c r="FJ115" s="322"/>
      <c r="FK115" s="322"/>
      <c r="FL115" s="322"/>
      <c r="FM115" s="322"/>
      <c r="FN115" s="322"/>
      <c r="FO115" s="322"/>
      <c r="FP115" s="322"/>
      <c r="FQ115" s="322"/>
      <c r="FR115" s="322"/>
      <c r="FS115" s="322"/>
      <c r="FT115" s="322"/>
      <c r="FU115" s="322"/>
      <c r="FV115" s="322"/>
      <c r="FW115" s="322"/>
      <c r="FX115" s="322"/>
      <c r="FY115" s="322"/>
      <c r="FZ115" s="322"/>
      <c r="GA115" s="322"/>
      <c r="GB115" s="322"/>
      <c r="GC115" s="322"/>
      <c r="GD115" s="322"/>
      <c r="GE115" s="322"/>
      <c r="GF115" s="322"/>
      <c r="GG115" s="322"/>
      <c r="GH115" s="322"/>
      <c r="GI115" s="322"/>
      <c r="GJ115" s="322"/>
      <c r="GK115" s="322"/>
      <c r="GL115" s="322"/>
      <c r="GM115" s="322"/>
      <c r="GN115" s="322"/>
      <c r="GO115" s="322"/>
      <c r="GP115" s="322"/>
      <c r="GQ115" s="322"/>
      <c r="GR115" s="322"/>
      <c r="GS115" s="322"/>
      <c r="GT115" s="322"/>
      <c r="GU115" s="322"/>
      <c r="GV115" s="322"/>
      <c r="GW115" s="322"/>
      <c r="GX115" s="322"/>
      <c r="GY115" s="322"/>
      <c r="GZ115" s="322"/>
      <c r="HA115" s="322"/>
      <c r="HB115" s="322"/>
      <c r="HC115" s="322"/>
      <c r="HD115" s="322"/>
      <c r="HE115" s="322"/>
      <c r="HF115" s="322"/>
      <c r="HG115" s="322"/>
      <c r="HH115" s="322"/>
      <c r="HI115" s="322"/>
      <c r="HJ115" s="322"/>
      <c r="HK115" s="322"/>
      <c r="HL115" s="322"/>
      <c r="HM115" s="322"/>
      <c r="HN115" s="322"/>
      <c r="HO115" s="322"/>
      <c r="HP115" s="322"/>
      <c r="HQ115" s="322"/>
      <c r="HR115" s="322"/>
      <c r="HS115" s="322"/>
      <c r="HT115" s="322"/>
      <c r="HU115" s="322"/>
      <c r="HV115" s="322"/>
      <c r="HW115" s="322"/>
      <c r="HX115" s="322"/>
      <c r="HY115" s="322"/>
      <c r="HZ115" s="322"/>
      <c r="IA115" s="322"/>
      <c r="IB115" s="322"/>
      <c r="IC115" s="322"/>
    </row>
    <row r="116" spans="1:237" ht="21" x14ac:dyDescent="0.25">
      <c r="A116" s="338" t="s">
        <v>270</v>
      </c>
      <c r="B116" s="339" t="s">
        <v>65</v>
      </c>
      <c r="C116" s="338"/>
      <c r="D116" s="338"/>
      <c r="E116" s="338"/>
      <c r="F116" s="335"/>
      <c r="G116" s="335"/>
      <c r="H116" s="335"/>
      <c r="I116" s="335"/>
      <c r="J116" s="335"/>
      <c r="K116" s="335"/>
      <c r="L116" s="335"/>
      <c r="M116" s="335"/>
      <c r="N116" s="335"/>
      <c r="O116" s="335"/>
      <c r="P116" s="335"/>
      <c r="Q116" s="335"/>
      <c r="R116" s="335"/>
      <c r="S116" s="335"/>
      <c r="T116" s="335"/>
      <c r="U116" s="335"/>
      <c r="V116" s="335"/>
      <c r="W116" s="335"/>
      <c r="X116" s="335"/>
      <c r="Y116" s="335"/>
      <c r="Z116" s="335"/>
      <c r="AA116" s="335"/>
      <c r="AB116" s="335"/>
      <c r="AC116" s="335"/>
      <c r="AD116" s="335"/>
      <c r="AE116" s="335"/>
      <c r="AF116" s="335"/>
      <c r="AG116" s="335"/>
      <c r="AH116" s="335"/>
      <c r="AI116" s="335"/>
      <c r="AJ116" s="335"/>
      <c r="AK116" s="335"/>
      <c r="AL116" s="335"/>
      <c r="AM116" s="335"/>
      <c r="AN116" s="335"/>
      <c r="AO116" s="335"/>
      <c r="AP116" s="335"/>
      <c r="AQ116" s="335"/>
      <c r="AR116" s="335"/>
      <c r="AS116" s="335"/>
      <c r="AT116" s="335"/>
      <c r="AU116" s="335"/>
      <c r="AV116" s="335"/>
      <c r="AW116" s="335"/>
      <c r="AX116" s="335"/>
      <c r="AY116" s="335"/>
      <c r="AZ116" s="335"/>
      <c r="BA116" s="335"/>
      <c r="BB116" s="335"/>
      <c r="BC116" s="335"/>
      <c r="BD116" s="335"/>
      <c r="BE116" s="335"/>
      <c r="BF116" s="335"/>
      <c r="BG116" s="335"/>
      <c r="BH116" s="335"/>
      <c r="BI116" s="335"/>
      <c r="BJ116" s="335"/>
      <c r="BK116" s="335"/>
      <c r="BL116" s="335"/>
      <c r="BM116" s="335"/>
      <c r="BN116" s="335"/>
      <c r="BO116" s="335"/>
      <c r="BP116" s="335"/>
      <c r="BQ116" s="335"/>
      <c r="BR116" s="335"/>
      <c r="BS116" s="335"/>
      <c r="BT116" s="322"/>
      <c r="BU116" s="322"/>
      <c r="BV116" s="322"/>
      <c r="BW116" s="322"/>
      <c r="BX116" s="322"/>
      <c r="BY116" s="322"/>
      <c r="BZ116" s="322"/>
      <c r="CA116" s="322"/>
      <c r="CB116" s="322"/>
      <c r="CC116" s="322"/>
      <c r="CD116" s="322"/>
      <c r="CE116" s="322"/>
      <c r="CF116" s="322"/>
      <c r="CG116" s="322"/>
      <c r="CH116" s="322"/>
      <c r="CI116" s="322"/>
      <c r="CJ116" s="322"/>
      <c r="CK116" s="322"/>
      <c r="CL116" s="322"/>
      <c r="CM116" s="322"/>
      <c r="CN116" s="322"/>
      <c r="CO116" s="322"/>
      <c r="CP116" s="322"/>
      <c r="CQ116" s="322"/>
      <c r="CR116" s="322"/>
      <c r="CS116" s="322"/>
      <c r="CT116" s="322"/>
      <c r="CU116" s="322"/>
      <c r="CV116" s="322"/>
      <c r="CW116" s="322"/>
      <c r="CX116" s="322"/>
      <c r="CY116" s="322"/>
      <c r="CZ116" s="322"/>
      <c r="DA116" s="322"/>
      <c r="DB116" s="322"/>
      <c r="DC116" s="322"/>
      <c r="DD116" s="322"/>
      <c r="DE116" s="322"/>
      <c r="DF116" s="322"/>
      <c r="DG116" s="322"/>
      <c r="DH116" s="322"/>
      <c r="DI116" s="322"/>
      <c r="DJ116" s="322"/>
      <c r="DK116" s="322"/>
      <c r="DL116" s="322"/>
      <c r="DM116" s="322"/>
      <c r="DN116" s="322"/>
      <c r="DO116" s="322"/>
      <c r="DP116" s="322"/>
      <c r="DQ116" s="322"/>
      <c r="DR116" s="322"/>
      <c r="DS116" s="322"/>
      <c r="DT116" s="322"/>
      <c r="DU116" s="322"/>
      <c r="DV116" s="322"/>
      <c r="DW116" s="322"/>
      <c r="DX116" s="322"/>
      <c r="DY116" s="322"/>
      <c r="DZ116" s="322"/>
      <c r="EA116" s="322"/>
      <c r="EB116" s="322"/>
      <c r="EC116" s="322"/>
      <c r="ED116" s="322"/>
      <c r="EE116" s="322"/>
      <c r="EF116" s="322"/>
      <c r="EG116" s="322"/>
      <c r="EH116" s="322"/>
      <c r="EI116" s="322"/>
      <c r="EJ116" s="322"/>
      <c r="EK116" s="322"/>
      <c r="EL116" s="322"/>
      <c r="EM116" s="322"/>
      <c r="EN116" s="322"/>
      <c r="EO116" s="322"/>
      <c r="EP116" s="322"/>
      <c r="EQ116" s="322"/>
      <c r="ER116" s="322"/>
      <c r="ES116" s="322"/>
      <c r="ET116" s="322"/>
      <c r="EU116" s="322"/>
      <c r="EV116" s="322"/>
      <c r="EW116" s="322"/>
      <c r="EX116" s="322"/>
      <c r="EY116" s="322"/>
      <c r="EZ116" s="322"/>
      <c r="FA116" s="322"/>
      <c r="FB116" s="322"/>
      <c r="FC116" s="322"/>
      <c r="FD116" s="322"/>
      <c r="FE116" s="322"/>
      <c r="FF116" s="322"/>
      <c r="FG116" s="322"/>
      <c r="FH116" s="322"/>
      <c r="FI116" s="322"/>
      <c r="FJ116" s="322"/>
      <c r="FK116" s="322"/>
      <c r="FL116" s="322"/>
      <c r="FM116" s="322"/>
      <c r="FN116" s="322"/>
      <c r="FO116" s="322"/>
      <c r="FP116" s="322"/>
      <c r="FQ116" s="322"/>
      <c r="FR116" s="322"/>
      <c r="FS116" s="322"/>
      <c r="FT116" s="322"/>
      <c r="FU116" s="322"/>
      <c r="FV116" s="322"/>
      <c r="FW116" s="322"/>
      <c r="FX116" s="322"/>
      <c r="FY116" s="322"/>
      <c r="FZ116" s="322"/>
      <c r="GA116" s="322"/>
      <c r="GB116" s="322"/>
      <c r="GC116" s="322"/>
      <c r="GD116" s="322"/>
      <c r="GE116" s="322"/>
      <c r="GF116" s="322"/>
      <c r="GG116" s="322"/>
      <c r="GH116" s="322"/>
      <c r="GI116" s="322"/>
      <c r="GJ116" s="322"/>
      <c r="GK116" s="322"/>
      <c r="GL116" s="322"/>
      <c r="GM116" s="322"/>
      <c r="GN116" s="322"/>
      <c r="GO116" s="322"/>
      <c r="GP116" s="322"/>
      <c r="GQ116" s="322"/>
      <c r="GR116" s="322"/>
      <c r="GS116" s="322"/>
      <c r="GT116" s="322"/>
      <c r="GU116" s="322"/>
      <c r="GV116" s="322"/>
      <c r="GW116" s="322"/>
      <c r="GX116" s="322"/>
      <c r="GY116" s="322"/>
      <c r="GZ116" s="322"/>
      <c r="HA116" s="322"/>
      <c r="HB116" s="322"/>
      <c r="HC116" s="322"/>
      <c r="HD116" s="322"/>
      <c r="HE116" s="322"/>
      <c r="HF116" s="322"/>
      <c r="HG116" s="322"/>
      <c r="HH116" s="322"/>
      <c r="HI116" s="322"/>
      <c r="HJ116" s="322"/>
      <c r="HK116" s="322"/>
      <c r="HL116" s="322"/>
      <c r="HM116" s="322"/>
      <c r="HN116" s="322"/>
      <c r="HO116" s="322"/>
      <c r="HP116" s="322"/>
      <c r="HQ116" s="322"/>
      <c r="HR116" s="322"/>
      <c r="HS116" s="322"/>
      <c r="HT116" s="322"/>
      <c r="HU116" s="322"/>
      <c r="HV116" s="322"/>
      <c r="HW116" s="322"/>
      <c r="HX116" s="322"/>
      <c r="HY116" s="322"/>
      <c r="HZ116" s="322"/>
      <c r="IA116" s="322"/>
      <c r="IB116" s="322"/>
      <c r="IC116" s="322"/>
    </row>
    <row r="117" spans="1:237" ht="21" hidden="1" x14ac:dyDescent="0.25">
      <c r="A117" s="323"/>
      <c r="B117" s="1"/>
      <c r="C117" s="323"/>
      <c r="D117" s="323"/>
      <c r="E117" s="323"/>
      <c r="F117" s="335"/>
      <c r="G117" s="335"/>
      <c r="H117" s="335"/>
      <c r="I117" s="335"/>
      <c r="J117" s="335"/>
      <c r="K117" s="335"/>
      <c r="L117" s="335"/>
      <c r="M117" s="335"/>
      <c r="N117" s="335"/>
      <c r="O117" s="335"/>
      <c r="P117" s="335"/>
      <c r="Q117" s="335"/>
      <c r="R117" s="335"/>
      <c r="S117" s="335"/>
      <c r="T117" s="335"/>
      <c r="U117" s="335"/>
      <c r="V117" s="335"/>
      <c r="W117" s="335"/>
      <c r="X117" s="335"/>
      <c r="Y117" s="335"/>
      <c r="Z117" s="335"/>
      <c r="AA117" s="335"/>
      <c r="AB117" s="335"/>
      <c r="AC117" s="335"/>
      <c r="AD117" s="335"/>
      <c r="AE117" s="335"/>
      <c r="AF117" s="335"/>
      <c r="AG117" s="335"/>
      <c r="AH117" s="335"/>
      <c r="AI117" s="335"/>
      <c r="AJ117" s="335"/>
      <c r="AK117" s="335"/>
      <c r="AL117" s="335"/>
      <c r="AM117" s="335"/>
      <c r="AN117" s="335"/>
      <c r="AO117" s="335"/>
      <c r="AP117" s="335"/>
      <c r="AQ117" s="335"/>
      <c r="AR117" s="335"/>
      <c r="AS117" s="335"/>
      <c r="AT117" s="335"/>
      <c r="AU117" s="335"/>
      <c r="AV117" s="335"/>
      <c r="AW117" s="335"/>
      <c r="AX117" s="335"/>
      <c r="AY117" s="335"/>
      <c r="AZ117" s="335"/>
      <c r="BA117" s="335"/>
      <c r="BB117" s="335"/>
      <c r="BC117" s="335"/>
      <c r="BD117" s="335"/>
      <c r="BE117" s="335"/>
      <c r="BF117" s="335"/>
      <c r="BG117" s="335"/>
      <c r="BH117" s="335"/>
      <c r="BI117" s="335"/>
      <c r="BJ117" s="335"/>
      <c r="BK117" s="335"/>
      <c r="BL117" s="335"/>
      <c r="BM117" s="335"/>
      <c r="BN117" s="335"/>
      <c r="BO117" s="335"/>
      <c r="BP117" s="335"/>
      <c r="BQ117" s="335"/>
      <c r="BR117" s="335"/>
      <c r="BS117" s="335"/>
      <c r="BT117" s="335"/>
      <c r="BU117" s="335"/>
      <c r="BV117" s="322"/>
      <c r="BW117" s="322"/>
      <c r="BX117" s="322"/>
      <c r="BY117" s="322"/>
      <c r="BZ117" s="322"/>
      <c r="CA117" s="322"/>
      <c r="CB117" s="322"/>
      <c r="CC117" s="322"/>
      <c r="CD117" s="322"/>
      <c r="CE117" s="322"/>
      <c r="CF117" s="322"/>
      <c r="CG117" s="322"/>
      <c r="CH117" s="322"/>
      <c r="CI117" s="322"/>
      <c r="CJ117" s="322"/>
      <c r="CK117" s="322"/>
      <c r="CL117" s="322"/>
      <c r="CM117" s="322"/>
      <c r="CN117" s="322"/>
      <c r="CO117" s="322"/>
      <c r="CP117" s="322"/>
      <c r="CQ117" s="322"/>
      <c r="CR117" s="322"/>
      <c r="CS117" s="322"/>
      <c r="CT117" s="322"/>
      <c r="CU117" s="322"/>
      <c r="CV117" s="322"/>
      <c r="CW117" s="322"/>
      <c r="CX117" s="322"/>
      <c r="CY117" s="322"/>
      <c r="CZ117" s="322"/>
      <c r="DA117" s="322"/>
      <c r="DB117" s="322"/>
      <c r="DC117" s="322"/>
      <c r="DD117" s="322"/>
      <c r="DE117" s="322"/>
      <c r="DF117" s="322"/>
      <c r="DG117" s="322"/>
      <c r="DH117" s="322"/>
      <c r="DI117" s="322"/>
      <c r="DJ117" s="322"/>
      <c r="DK117" s="322"/>
      <c r="DL117" s="322"/>
      <c r="DM117" s="322"/>
      <c r="DN117" s="322"/>
      <c r="DO117" s="322"/>
      <c r="DP117" s="322"/>
      <c r="DQ117" s="322"/>
      <c r="DR117" s="322"/>
      <c r="DS117" s="322"/>
      <c r="DT117" s="322"/>
      <c r="DU117" s="322"/>
      <c r="DV117" s="322"/>
      <c r="DW117" s="322"/>
      <c r="DX117" s="322"/>
      <c r="DY117" s="322"/>
      <c r="DZ117" s="322"/>
      <c r="EA117" s="322"/>
      <c r="EB117" s="322"/>
      <c r="EC117" s="322"/>
      <c r="ED117" s="322"/>
      <c r="EE117" s="322"/>
      <c r="EF117" s="322"/>
      <c r="EG117" s="322"/>
      <c r="EH117" s="322"/>
      <c r="EI117" s="322"/>
      <c r="EJ117" s="322"/>
      <c r="EK117" s="322"/>
      <c r="EL117" s="322"/>
      <c r="EM117" s="322"/>
      <c r="EN117" s="322"/>
      <c r="EO117" s="322"/>
      <c r="EP117" s="322"/>
      <c r="EQ117" s="322"/>
      <c r="ER117" s="322"/>
      <c r="ES117" s="322"/>
      <c r="ET117" s="322"/>
      <c r="EU117" s="322"/>
      <c r="EV117" s="322"/>
      <c r="EW117" s="322"/>
      <c r="EX117" s="322"/>
      <c r="EY117" s="322"/>
      <c r="EZ117" s="322"/>
      <c r="FA117" s="322"/>
      <c r="FB117" s="322"/>
      <c r="FC117" s="322"/>
      <c r="FD117" s="322"/>
      <c r="FE117" s="322"/>
      <c r="FF117" s="322"/>
      <c r="FG117" s="322"/>
      <c r="FH117" s="322"/>
      <c r="FI117" s="322"/>
      <c r="FJ117" s="322"/>
      <c r="FK117" s="322"/>
      <c r="FL117" s="322"/>
      <c r="FM117" s="322"/>
      <c r="FN117" s="322"/>
      <c r="FO117" s="322"/>
      <c r="FP117" s="322"/>
      <c r="FQ117" s="322"/>
      <c r="FR117" s="322"/>
      <c r="FS117" s="322"/>
      <c r="FT117" s="322"/>
      <c r="FU117" s="322"/>
      <c r="FV117" s="322"/>
      <c r="FW117" s="322"/>
      <c r="FX117" s="322"/>
      <c r="FY117" s="322"/>
      <c r="FZ117" s="322"/>
      <c r="GA117" s="322"/>
      <c r="GB117" s="322"/>
      <c r="GC117" s="322"/>
      <c r="GD117" s="322"/>
      <c r="GE117" s="322"/>
      <c r="GF117" s="322"/>
      <c r="GG117" s="322"/>
      <c r="GH117" s="322"/>
      <c r="GI117" s="322"/>
      <c r="GJ117" s="322"/>
      <c r="GK117" s="322"/>
      <c r="GL117" s="322"/>
      <c r="GM117" s="322"/>
      <c r="GN117" s="322"/>
      <c r="GO117" s="322"/>
      <c r="GP117" s="322"/>
      <c r="GQ117" s="322"/>
      <c r="GR117" s="322"/>
      <c r="GS117" s="322"/>
      <c r="GT117" s="322"/>
      <c r="GU117" s="322"/>
      <c r="GV117" s="322"/>
      <c r="GW117" s="322"/>
      <c r="GX117" s="322"/>
      <c r="GY117" s="322"/>
      <c r="GZ117" s="322"/>
      <c r="HA117" s="322"/>
      <c r="HB117" s="322"/>
      <c r="HC117" s="322"/>
      <c r="HD117" s="322"/>
      <c r="HE117" s="322"/>
      <c r="HF117" s="322"/>
      <c r="HG117" s="322"/>
      <c r="HH117" s="322"/>
      <c r="HI117" s="322"/>
      <c r="HJ117" s="322"/>
      <c r="HK117" s="322"/>
      <c r="HL117" s="322"/>
      <c r="HM117" s="322"/>
      <c r="HN117" s="322"/>
      <c r="HO117" s="322"/>
      <c r="HP117" s="322"/>
      <c r="HQ117" s="322"/>
      <c r="HR117" s="322"/>
      <c r="HS117" s="322"/>
      <c r="HT117" s="322"/>
      <c r="HU117" s="322"/>
      <c r="HV117" s="322"/>
      <c r="HW117" s="322"/>
      <c r="HX117" s="322"/>
      <c r="HY117" s="322"/>
      <c r="HZ117" s="322"/>
      <c r="IA117" s="322"/>
      <c r="IB117" s="322"/>
      <c r="IC117" s="322"/>
    </row>
    <row r="118" spans="1:237" ht="42" customHeight="1" x14ac:dyDescent="0.25">
      <c r="A118" s="342" t="s">
        <v>339</v>
      </c>
      <c r="B118" s="523" t="s">
        <v>369</v>
      </c>
      <c r="C118" s="523"/>
      <c r="D118" s="523"/>
      <c r="E118" s="523"/>
      <c r="F118" s="335"/>
      <c r="G118" s="335"/>
      <c r="H118" s="335"/>
      <c r="I118" s="335"/>
      <c r="J118" s="335"/>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5"/>
      <c r="AP118" s="335"/>
      <c r="AQ118" s="335"/>
      <c r="AR118" s="335"/>
      <c r="AS118" s="335"/>
      <c r="AT118" s="335"/>
      <c r="AU118" s="335"/>
      <c r="AV118" s="335"/>
      <c r="AW118" s="335"/>
      <c r="AX118" s="335"/>
      <c r="AY118" s="335"/>
      <c r="AZ118" s="335"/>
      <c r="BA118" s="335"/>
      <c r="BB118" s="335"/>
      <c r="BC118" s="335"/>
      <c r="BD118" s="335"/>
      <c r="BE118" s="335"/>
      <c r="BF118" s="335"/>
      <c r="BG118" s="335"/>
      <c r="BH118" s="335"/>
      <c r="BI118" s="335"/>
      <c r="BJ118" s="335"/>
      <c r="BK118" s="335"/>
      <c r="BL118" s="335"/>
      <c r="BM118" s="335"/>
      <c r="BN118" s="335"/>
      <c r="BO118" s="335"/>
      <c r="BP118" s="335"/>
      <c r="BQ118" s="335"/>
      <c r="BR118" s="335"/>
      <c r="BS118" s="335"/>
      <c r="BT118" s="322"/>
      <c r="BU118" s="322"/>
      <c r="BV118" s="322"/>
      <c r="BW118" s="322"/>
      <c r="BX118" s="322"/>
      <c r="BY118" s="322"/>
      <c r="BZ118" s="322"/>
      <c r="CA118" s="322"/>
      <c r="CB118" s="322"/>
      <c r="CC118" s="322"/>
      <c r="CD118" s="322"/>
      <c r="CE118" s="322"/>
      <c r="CF118" s="322"/>
      <c r="CG118" s="322"/>
      <c r="CH118" s="322"/>
      <c r="CI118" s="322"/>
      <c r="CJ118" s="322"/>
      <c r="CK118" s="322"/>
      <c r="CL118" s="322"/>
      <c r="CM118" s="322"/>
      <c r="CN118" s="322"/>
      <c r="CO118" s="322"/>
      <c r="CP118" s="322"/>
      <c r="CQ118" s="322"/>
      <c r="CR118" s="322"/>
      <c r="CS118" s="322"/>
      <c r="CT118" s="322"/>
      <c r="CU118" s="322"/>
      <c r="CV118" s="322"/>
      <c r="CW118" s="322"/>
      <c r="CX118" s="322"/>
      <c r="CY118" s="322"/>
      <c r="CZ118" s="322"/>
      <c r="DA118" s="322"/>
      <c r="DB118" s="322"/>
      <c r="DC118" s="322"/>
      <c r="DD118" s="322"/>
      <c r="DE118" s="322"/>
      <c r="DF118" s="322"/>
      <c r="DG118" s="322"/>
      <c r="DH118" s="322"/>
      <c r="DI118" s="322"/>
      <c r="DJ118" s="322"/>
      <c r="DK118" s="322"/>
      <c r="DL118" s="322"/>
      <c r="DM118" s="322"/>
      <c r="DN118" s="322"/>
      <c r="DO118" s="322"/>
      <c r="DP118" s="322"/>
      <c r="DQ118" s="322"/>
      <c r="DR118" s="322"/>
      <c r="DS118" s="322"/>
      <c r="DT118" s="322"/>
      <c r="DU118" s="322"/>
      <c r="DV118" s="322"/>
      <c r="DW118" s="322"/>
      <c r="DX118" s="322"/>
      <c r="DY118" s="322"/>
      <c r="DZ118" s="322"/>
      <c r="EA118" s="322"/>
      <c r="EB118" s="322"/>
      <c r="EC118" s="322"/>
      <c r="ED118" s="322"/>
      <c r="EE118" s="322"/>
      <c r="EF118" s="322"/>
      <c r="EG118" s="322"/>
      <c r="EH118" s="322"/>
      <c r="EI118" s="322"/>
      <c r="EJ118" s="322"/>
      <c r="EK118" s="322"/>
      <c r="EL118" s="322"/>
      <c r="EM118" s="322"/>
      <c r="EN118" s="322"/>
      <c r="EO118" s="322"/>
      <c r="EP118" s="322"/>
      <c r="EQ118" s="322"/>
      <c r="ER118" s="322"/>
      <c r="ES118" s="322"/>
      <c r="ET118" s="322"/>
      <c r="EU118" s="322"/>
      <c r="EV118" s="322"/>
      <c r="EW118" s="322"/>
      <c r="EX118" s="322"/>
      <c r="EY118" s="322"/>
      <c r="EZ118" s="322"/>
      <c r="FA118" s="322"/>
      <c r="FB118" s="322"/>
      <c r="FC118" s="322"/>
      <c r="FD118" s="322"/>
      <c r="FE118" s="322"/>
      <c r="FF118" s="322"/>
      <c r="FG118" s="322"/>
      <c r="FH118" s="322"/>
      <c r="FI118" s="322"/>
      <c r="FJ118" s="322"/>
      <c r="FK118" s="322"/>
      <c r="FL118" s="322"/>
      <c r="FM118" s="322"/>
      <c r="FN118" s="322"/>
      <c r="FO118" s="322"/>
      <c r="FP118" s="322"/>
      <c r="FQ118" s="322"/>
      <c r="FR118" s="322"/>
      <c r="FS118" s="322"/>
      <c r="FT118" s="322"/>
      <c r="FU118" s="322"/>
      <c r="FV118" s="322"/>
      <c r="FW118" s="322"/>
      <c r="FX118" s="322"/>
      <c r="FY118" s="322"/>
      <c r="FZ118" s="322"/>
      <c r="GA118" s="322"/>
      <c r="GB118" s="322"/>
      <c r="GC118" s="322"/>
      <c r="GD118" s="322"/>
      <c r="GE118" s="322"/>
      <c r="GF118" s="322"/>
      <c r="GG118" s="322"/>
      <c r="GH118" s="322"/>
      <c r="GI118" s="322"/>
      <c r="GJ118" s="322"/>
      <c r="GK118" s="322"/>
      <c r="GL118" s="322"/>
      <c r="GM118" s="322"/>
      <c r="GN118" s="322"/>
      <c r="GO118" s="322"/>
      <c r="GP118" s="322"/>
      <c r="GQ118" s="322"/>
      <c r="GR118" s="322"/>
      <c r="GS118" s="322"/>
      <c r="GT118" s="322"/>
      <c r="GU118" s="322"/>
      <c r="GV118" s="322"/>
      <c r="GW118" s="322"/>
      <c r="GX118" s="322"/>
      <c r="GY118" s="322"/>
      <c r="GZ118" s="322"/>
      <c r="HA118" s="322"/>
      <c r="HB118" s="322"/>
      <c r="HC118" s="322"/>
      <c r="HD118" s="322"/>
      <c r="HE118" s="322"/>
      <c r="HF118" s="322"/>
      <c r="HG118" s="322"/>
      <c r="HH118" s="322"/>
      <c r="HI118" s="322"/>
      <c r="HJ118" s="322"/>
      <c r="HK118" s="322"/>
      <c r="HL118" s="322"/>
      <c r="HM118" s="322"/>
      <c r="HN118" s="322"/>
      <c r="HO118" s="322"/>
      <c r="HP118" s="322"/>
      <c r="HQ118" s="322"/>
      <c r="HR118" s="322"/>
      <c r="HS118" s="322"/>
      <c r="HT118" s="322"/>
      <c r="HU118" s="322"/>
      <c r="HV118" s="322"/>
      <c r="HW118" s="322"/>
      <c r="HX118" s="322"/>
      <c r="HY118" s="322"/>
      <c r="HZ118" s="322"/>
      <c r="IA118" s="322"/>
      <c r="IB118" s="322"/>
      <c r="IC118" s="322"/>
    </row>
    <row r="119" spans="1:237" ht="38.25" thickBot="1" x14ac:dyDescent="0.3">
      <c r="A119" s="335" t="s">
        <v>271</v>
      </c>
      <c r="B119" s="405" t="s">
        <v>301</v>
      </c>
      <c r="C119" s="405" t="s">
        <v>318</v>
      </c>
      <c r="D119" s="405" t="s">
        <v>321</v>
      </c>
      <c r="E119" s="405" t="s">
        <v>325</v>
      </c>
      <c r="F119" s="335"/>
      <c r="G119" s="335"/>
      <c r="H119" s="335"/>
      <c r="I119" s="335"/>
      <c r="J119" s="335"/>
      <c r="K119" s="335"/>
      <c r="L119" s="335"/>
      <c r="M119" s="335"/>
      <c r="N119" s="335"/>
      <c r="O119" s="335"/>
      <c r="P119" s="335"/>
      <c r="Q119" s="335"/>
      <c r="R119" s="335"/>
      <c r="S119" s="335"/>
      <c r="T119" s="335"/>
      <c r="U119" s="335"/>
      <c r="V119" s="335"/>
      <c r="W119" s="335"/>
      <c r="X119" s="335"/>
      <c r="Y119" s="335"/>
      <c r="Z119" s="335"/>
      <c r="AA119" s="335"/>
      <c r="AB119" s="335"/>
      <c r="AC119" s="335"/>
      <c r="AD119" s="335"/>
      <c r="AE119" s="335"/>
      <c r="AF119" s="335"/>
      <c r="AG119" s="335"/>
      <c r="AH119" s="335"/>
      <c r="AI119" s="335"/>
      <c r="AJ119" s="335"/>
      <c r="AK119" s="335"/>
      <c r="AL119" s="335"/>
      <c r="AM119" s="335"/>
      <c r="AN119" s="335"/>
      <c r="AO119" s="335"/>
      <c r="AP119" s="335"/>
      <c r="AQ119" s="335"/>
      <c r="AR119" s="335"/>
      <c r="AS119" s="335"/>
      <c r="AT119" s="335"/>
      <c r="AU119" s="335"/>
      <c r="AV119" s="335"/>
      <c r="AW119" s="335"/>
      <c r="AX119" s="335"/>
      <c r="AY119" s="335"/>
      <c r="AZ119" s="335"/>
      <c r="BA119" s="335"/>
      <c r="BB119" s="335"/>
      <c r="BC119" s="335"/>
      <c r="BD119" s="335"/>
      <c r="BE119" s="335"/>
      <c r="BF119" s="335"/>
      <c r="BG119" s="335"/>
      <c r="BH119" s="335"/>
      <c r="BI119" s="335"/>
      <c r="BJ119" s="335"/>
      <c r="BK119" s="335"/>
      <c r="BL119" s="335"/>
      <c r="BM119" s="335"/>
      <c r="BN119" s="335"/>
      <c r="BO119" s="335"/>
      <c r="BP119" s="335"/>
      <c r="BQ119" s="335"/>
      <c r="BR119" s="335"/>
      <c r="BS119" s="335"/>
      <c r="BT119" s="322"/>
      <c r="BU119" s="322"/>
      <c r="BV119" s="322"/>
      <c r="BW119" s="322"/>
      <c r="BX119" s="322"/>
      <c r="BY119" s="322"/>
      <c r="BZ119" s="322"/>
      <c r="CA119" s="322"/>
      <c r="CB119" s="322"/>
      <c r="CC119" s="322"/>
      <c r="CD119" s="322"/>
      <c r="CE119" s="322"/>
      <c r="CF119" s="322"/>
      <c r="CG119" s="322"/>
      <c r="CH119" s="322"/>
      <c r="CI119" s="322"/>
      <c r="CJ119" s="322"/>
      <c r="CK119" s="322"/>
      <c r="CL119" s="322"/>
      <c r="CM119" s="322"/>
      <c r="CN119" s="322"/>
      <c r="CO119" s="322"/>
      <c r="CP119" s="322"/>
      <c r="CQ119" s="322"/>
      <c r="CR119" s="322"/>
      <c r="CS119" s="322"/>
      <c r="CT119" s="322"/>
      <c r="CU119" s="322"/>
      <c r="CV119" s="322"/>
      <c r="CW119" s="322"/>
      <c r="CX119" s="322"/>
      <c r="CY119" s="322"/>
      <c r="CZ119" s="322"/>
      <c r="DA119" s="322"/>
      <c r="DB119" s="322"/>
      <c r="DC119" s="322"/>
      <c r="DD119" s="322"/>
      <c r="DE119" s="322"/>
      <c r="DF119" s="322"/>
      <c r="DG119" s="322"/>
      <c r="DH119" s="322"/>
      <c r="DI119" s="322"/>
      <c r="DJ119" s="322"/>
      <c r="DK119" s="322"/>
      <c r="DL119" s="322"/>
      <c r="DM119" s="322"/>
      <c r="DN119" s="322"/>
      <c r="DO119" s="322"/>
      <c r="DP119" s="322"/>
      <c r="DQ119" s="322"/>
      <c r="DR119" s="322"/>
      <c r="DS119" s="322"/>
      <c r="DT119" s="322"/>
      <c r="DU119" s="322"/>
      <c r="DV119" s="322"/>
      <c r="DW119" s="322"/>
      <c r="DX119" s="322"/>
      <c r="DY119" s="322"/>
      <c r="DZ119" s="322"/>
      <c r="EA119" s="322"/>
      <c r="EB119" s="322"/>
      <c r="EC119" s="322"/>
      <c r="ED119" s="322"/>
      <c r="EE119" s="322"/>
      <c r="EF119" s="322"/>
      <c r="EG119" s="322"/>
      <c r="EH119" s="322"/>
      <c r="EI119" s="322"/>
      <c r="EJ119" s="322"/>
      <c r="EK119" s="322"/>
      <c r="EL119" s="322"/>
      <c r="EM119" s="322"/>
      <c r="EN119" s="322"/>
      <c r="EO119" s="322"/>
      <c r="EP119" s="322"/>
      <c r="EQ119" s="322"/>
      <c r="ER119" s="322"/>
      <c r="ES119" s="322"/>
      <c r="ET119" s="322"/>
      <c r="EU119" s="322"/>
      <c r="EV119" s="322"/>
      <c r="EW119" s="322"/>
      <c r="EX119" s="322"/>
      <c r="EY119" s="322"/>
      <c r="EZ119" s="322"/>
      <c r="FA119" s="322"/>
      <c r="FB119" s="322"/>
      <c r="FC119" s="322"/>
      <c r="FD119" s="322"/>
      <c r="FE119" s="322"/>
      <c r="FF119" s="322"/>
      <c r="FG119" s="322"/>
      <c r="FH119" s="322"/>
      <c r="FI119" s="322"/>
      <c r="FJ119" s="322"/>
      <c r="FK119" s="322"/>
      <c r="FL119" s="322"/>
      <c r="FM119" s="322"/>
      <c r="FN119" s="322"/>
      <c r="FO119" s="322"/>
      <c r="FP119" s="322"/>
      <c r="FQ119" s="322"/>
      <c r="FR119" s="322"/>
      <c r="FS119" s="322"/>
      <c r="FT119" s="322"/>
      <c r="FU119" s="322"/>
      <c r="FV119" s="322"/>
      <c r="FW119" s="322"/>
      <c r="FX119" s="322"/>
      <c r="FY119" s="322"/>
      <c r="FZ119" s="322"/>
      <c r="GA119" s="322"/>
      <c r="GB119" s="322"/>
      <c r="GC119" s="322"/>
      <c r="GD119" s="322"/>
      <c r="GE119" s="322"/>
      <c r="GF119" s="322"/>
      <c r="GG119" s="322"/>
      <c r="GH119" s="322"/>
      <c r="GI119" s="322"/>
      <c r="GJ119" s="322"/>
      <c r="GK119" s="322"/>
      <c r="GL119" s="322"/>
      <c r="GM119" s="322"/>
      <c r="GN119" s="322"/>
      <c r="GO119" s="322"/>
      <c r="GP119" s="322"/>
      <c r="GQ119" s="322"/>
      <c r="GR119" s="322"/>
      <c r="GS119" s="322"/>
      <c r="GT119" s="322"/>
      <c r="GU119" s="322"/>
      <c r="GV119" s="322"/>
      <c r="GW119" s="322"/>
      <c r="GX119" s="322"/>
      <c r="GY119" s="322"/>
      <c r="GZ119" s="322"/>
      <c r="HA119" s="322"/>
      <c r="HB119" s="322"/>
      <c r="HC119" s="322"/>
      <c r="HD119" s="322"/>
      <c r="HE119" s="322"/>
      <c r="HF119" s="322"/>
      <c r="HG119" s="322"/>
      <c r="HH119" s="322"/>
      <c r="HI119" s="322"/>
      <c r="HJ119" s="322"/>
      <c r="HK119" s="322"/>
      <c r="HL119" s="322"/>
      <c r="HM119" s="322"/>
      <c r="HN119" s="322"/>
      <c r="HO119" s="322"/>
      <c r="HP119" s="322"/>
      <c r="HQ119" s="322"/>
      <c r="HR119" s="322"/>
      <c r="HS119" s="322"/>
      <c r="HT119" s="322"/>
      <c r="HU119" s="322"/>
      <c r="HV119" s="322"/>
      <c r="HW119" s="322"/>
      <c r="HX119" s="322"/>
      <c r="HY119" s="322"/>
      <c r="HZ119" s="322"/>
      <c r="IA119" s="322"/>
      <c r="IB119" s="322"/>
      <c r="IC119" s="322"/>
    </row>
    <row r="120" spans="1:237" ht="20.25" customHeight="1" thickBot="1" x14ac:dyDescent="0.3">
      <c r="A120" s="335"/>
      <c r="B120" s="428" t="s">
        <v>68</v>
      </c>
      <c r="C120" s="637" t="s">
        <v>370</v>
      </c>
      <c r="D120" s="638" t="s">
        <v>557</v>
      </c>
      <c r="E120" s="639">
        <f>SUM(E121:E123)</f>
        <v>0</v>
      </c>
      <c r="F120" s="335"/>
      <c r="G120" s="335"/>
      <c r="H120" s="335"/>
      <c r="I120" s="335"/>
      <c r="J120" s="335"/>
      <c r="K120" s="335"/>
      <c r="L120" s="335"/>
      <c r="M120" s="335"/>
      <c r="N120" s="335"/>
      <c r="O120" s="335"/>
      <c r="P120" s="335"/>
      <c r="Q120" s="335"/>
      <c r="R120" s="335"/>
      <c r="S120" s="335"/>
      <c r="T120" s="335"/>
      <c r="U120" s="335"/>
      <c r="V120" s="335"/>
      <c r="W120" s="335"/>
      <c r="X120" s="335"/>
      <c r="Y120" s="335"/>
      <c r="Z120" s="335"/>
      <c r="AA120" s="335"/>
      <c r="AB120" s="335"/>
      <c r="AC120" s="335"/>
      <c r="AD120" s="335"/>
      <c r="AE120" s="335"/>
      <c r="AF120" s="335"/>
      <c r="AG120" s="335"/>
      <c r="AH120" s="335"/>
      <c r="AI120" s="335"/>
      <c r="AJ120" s="335"/>
      <c r="AK120" s="335"/>
      <c r="AL120" s="335"/>
      <c r="AM120" s="335"/>
      <c r="AN120" s="335"/>
      <c r="AO120" s="335"/>
      <c r="AP120" s="335"/>
      <c r="AQ120" s="335"/>
      <c r="AR120" s="335"/>
      <c r="AS120" s="335"/>
      <c r="AT120" s="335"/>
      <c r="AU120" s="335"/>
      <c r="AV120" s="335"/>
      <c r="AW120" s="335"/>
      <c r="AX120" s="335"/>
      <c r="AY120" s="335"/>
      <c r="AZ120" s="335"/>
      <c r="BA120" s="335"/>
      <c r="BB120" s="335"/>
      <c r="BC120" s="335"/>
      <c r="BD120" s="335"/>
      <c r="BE120" s="335"/>
      <c r="BF120" s="335"/>
      <c r="BG120" s="335"/>
      <c r="BH120" s="335"/>
      <c r="BI120" s="335"/>
      <c r="BJ120" s="335"/>
      <c r="BK120" s="335"/>
      <c r="BL120" s="335"/>
      <c r="BM120" s="335"/>
      <c r="BN120" s="335"/>
      <c r="BO120" s="335"/>
      <c r="BP120" s="335"/>
      <c r="BQ120" s="335"/>
      <c r="BR120" s="335"/>
      <c r="BS120" s="335"/>
      <c r="BT120" s="322"/>
      <c r="BU120" s="322"/>
      <c r="BV120" s="322"/>
      <c r="BW120" s="322"/>
      <c r="BX120" s="322"/>
      <c r="BY120" s="322"/>
      <c r="BZ120" s="322"/>
      <c r="CA120" s="322"/>
      <c r="CB120" s="322"/>
      <c r="CC120" s="322"/>
      <c r="CD120" s="322"/>
      <c r="CE120" s="322"/>
      <c r="CF120" s="322"/>
      <c r="CG120" s="322"/>
      <c r="CH120" s="322"/>
      <c r="CI120" s="322"/>
      <c r="CJ120" s="322"/>
      <c r="CK120" s="322"/>
      <c r="CL120" s="322"/>
      <c r="CM120" s="322"/>
      <c r="CN120" s="322"/>
      <c r="CO120" s="322"/>
      <c r="CP120" s="322"/>
      <c r="CQ120" s="322"/>
      <c r="CR120" s="322"/>
      <c r="CS120" s="322"/>
      <c r="CT120" s="322"/>
      <c r="CU120" s="322"/>
      <c r="CV120" s="322"/>
      <c r="CW120" s="322"/>
      <c r="CX120" s="322"/>
      <c r="CY120" s="322"/>
      <c r="CZ120" s="322"/>
      <c r="DA120" s="322"/>
      <c r="DB120" s="322"/>
      <c r="DC120" s="322"/>
      <c r="DD120" s="322"/>
      <c r="DE120" s="322"/>
      <c r="DF120" s="322"/>
      <c r="DG120" s="322"/>
      <c r="DH120" s="322"/>
      <c r="DI120" s="322"/>
      <c r="DJ120" s="322"/>
      <c r="DK120" s="322"/>
      <c r="DL120" s="322"/>
      <c r="DM120" s="322"/>
      <c r="DN120" s="322"/>
      <c r="DO120" s="322"/>
      <c r="DP120" s="322"/>
      <c r="DQ120" s="322"/>
      <c r="DR120" s="322"/>
      <c r="DS120" s="322"/>
      <c r="DT120" s="322"/>
      <c r="DU120" s="322"/>
      <c r="DV120" s="322"/>
      <c r="DW120" s="322"/>
      <c r="DX120" s="322"/>
      <c r="DY120" s="322"/>
      <c r="DZ120" s="322"/>
      <c r="EA120" s="322"/>
      <c r="EB120" s="322"/>
      <c r="EC120" s="322"/>
      <c r="ED120" s="322"/>
      <c r="EE120" s="322"/>
      <c r="EF120" s="322"/>
      <c r="EG120" s="322"/>
      <c r="EH120" s="322"/>
      <c r="EI120" s="322"/>
      <c r="EJ120" s="322"/>
      <c r="EK120" s="322"/>
      <c r="EL120" s="322"/>
      <c r="EM120" s="322"/>
      <c r="EN120" s="322"/>
      <c r="EO120" s="322"/>
      <c r="EP120" s="322"/>
      <c r="EQ120" s="322"/>
      <c r="ER120" s="322"/>
      <c r="ES120" s="322"/>
      <c r="ET120" s="322"/>
      <c r="EU120" s="322"/>
      <c r="EV120" s="322"/>
      <c r="EW120" s="322"/>
      <c r="EX120" s="322"/>
      <c r="EY120" s="322"/>
      <c r="EZ120" s="322"/>
      <c r="FA120" s="322"/>
      <c r="FB120" s="322"/>
      <c r="FC120" s="322"/>
      <c r="FD120" s="322"/>
      <c r="FE120" s="322"/>
      <c r="FF120" s="322"/>
      <c r="FG120" s="322"/>
      <c r="FH120" s="322"/>
      <c r="FI120" s="322"/>
      <c r="FJ120" s="322"/>
      <c r="FK120" s="322"/>
      <c r="FL120" s="322"/>
      <c r="FM120" s="322"/>
      <c r="FN120" s="322"/>
      <c r="FO120" s="322"/>
      <c r="FP120" s="322"/>
      <c r="FQ120" s="322"/>
      <c r="FR120" s="322"/>
      <c r="FS120" s="322"/>
      <c r="FT120" s="322"/>
      <c r="FU120" s="322"/>
      <c r="FV120" s="322"/>
      <c r="FW120" s="322"/>
      <c r="FX120" s="322"/>
      <c r="FY120" s="322"/>
      <c r="FZ120" s="322"/>
      <c r="GA120" s="322"/>
      <c r="GB120" s="322"/>
      <c r="GC120" s="322"/>
      <c r="GD120" s="322"/>
      <c r="GE120" s="322"/>
      <c r="GF120" s="322"/>
      <c r="GG120" s="322"/>
      <c r="GH120" s="322"/>
      <c r="GI120" s="322"/>
      <c r="GJ120" s="322"/>
      <c r="GK120" s="322"/>
      <c r="GL120" s="322"/>
      <c r="GM120" s="322"/>
      <c r="GN120" s="322"/>
      <c r="GO120" s="322"/>
      <c r="GP120" s="322"/>
      <c r="GQ120" s="322"/>
      <c r="GR120" s="322"/>
      <c r="GS120" s="322"/>
      <c r="GT120" s="322"/>
      <c r="GU120" s="322"/>
      <c r="GV120" s="322"/>
      <c r="GW120" s="322"/>
      <c r="GX120" s="322"/>
      <c r="GY120" s="322"/>
      <c r="GZ120" s="322"/>
      <c r="HA120" s="322"/>
      <c r="HB120" s="322"/>
      <c r="HC120" s="322"/>
      <c r="HD120" s="322"/>
      <c r="HE120" s="322"/>
      <c r="HF120" s="322"/>
      <c r="HG120" s="322"/>
      <c r="HH120" s="322"/>
      <c r="HI120" s="322"/>
      <c r="HJ120" s="322"/>
      <c r="HK120" s="322"/>
      <c r="HL120" s="322"/>
      <c r="HM120" s="322"/>
      <c r="HN120" s="322"/>
      <c r="HO120" s="322"/>
      <c r="HP120" s="322"/>
      <c r="HQ120" s="322"/>
      <c r="HR120" s="322"/>
      <c r="HS120" s="322"/>
      <c r="HT120" s="322"/>
      <c r="HU120" s="322"/>
      <c r="HV120" s="322"/>
      <c r="HW120" s="322"/>
      <c r="HX120" s="322"/>
      <c r="HY120" s="322"/>
      <c r="HZ120" s="322"/>
      <c r="IA120" s="322"/>
      <c r="IB120" s="322"/>
      <c r="IC120" s="322"/>
    </row>
    <row r="121" spans="1:237" ht="14.45" customHeight="1" thickBot="1" x14ac:dyDescent="0.3">
      <c r="A121" s="335"/>
      <c r="B121" s="429"/>
      <c r="C121" s="629" t="s">
        <v>373</v>
      </c>
      <c r="D121" s="628" t="s">
        <v>539</v>
      </c>
      <c r="E121" s="636">
        <v>0</v>
      </c>
      <c r="F121" s="335"/>
      <c r="G121" s="335"/>
      <c r="H121" s="335"/>
      <c r="I121" s="335"/>
      <c r="J121" s="335"/>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5"/>
      <c r="AP121" s="335"/>
      <c r="AQ121" s="335"/>
      <c r="AR121" s="335"/>
      <c r="AS121" s="335"/>
      <c r="AT121" s="335"/>
      <c r="AU121" s="335"/>
      <c r="AV121" s="335"/>
      <c r="AW121" s="335"/>
      <c r="AX121" s="335"/>
      <c r="AY121" s="335"/>
      <c r="AZ121" s="335"/>
      <c r="BA121" s="335"/>
      <c r="BB121" s="335"/>
      <c r="BC121" s="335"/>
      <c r="BD121" s="335"/>
      <c r="BE121" s="335"/>
      <c r="BF121" s="335"/>
      <c r="BG121" s="335"/>
      <c r="BH121" s="335"/>
      <c r="BI121" s="335"/>
      <c r="BJ121" s="335"/>
      <c r="BK121" s="335"/>
      <c r="BL121" s="335"/>
      <c r="BM121" s="335"/>
      <c r="BN121" s="335"/>
      <c r="BO121" s="335"/>
      <c r="BP121" s="335"/>
      <c r="BQ121" s="335"/>
      <c r="BR121" s="335"/>
      <c r="BS121" s="335"/>
      <c r="BT121" s="322"/>
      <c r="BU121" s="322"/>
      <c r="BV121" s="322"/>
      <c r="BW121" s="322"/>
      <c r="BX121" s="322"/>
      <c r="BY121" s="322"/>
      <c r="BZ121" s="322"/>
      <c r="CA121" s="322"/>
      <c r="CB121" s="322"/>
      <c r="CC121" s="322"/>
      <c r="CD121" s="322"/>
      <c r="CE121" s="322"/>
      <c r="CF121" s="322"/>
      <c r="CG121" s="322"/>
      <c r="CH121" s="322"/>
      <c r="CI121" s="322"/>
      <c r="CJ121" s="322"/>
      <c r="CK121" s="322"/>
      <c r="CL121" s="322"/>
      <c r="CM121" s="322"/>
      <c r="CN121" s="322"/>
      <c r="CO121" s="322"/>
      <c r="CP121" s="322"/>
      <c r="CQ121" s="322"/>
      <c r="CR121" s="322"/>
      <c r="CS121" s="322"/>
      <c r="CT121" s="322"/>
      <c r="CU121" s="322"/>
      <c r="CV121" s="322"/>
      <c r="CW121" s="322"/>
      <c r="CX121" s="322"/>
      <c r="CY121" s="322"/>
      <c r="CZ121" s="322"/>
      <c r="DA121" s="322"/>
      <c r="DB121" s="322"/>
      <c r="DC121" s="322"/>
      <c r="DD121" s="322"/>
      <c r="DE121" s="322"/>
      <c r="DF121" s="322"/>
      <c r="DG121" s="322"/>
      <c r="DH121" s="322"/>
      <c r="DI121" s="322"/>
      <c r="DJ121" s="322"/>
      <c r="DK121" s="322"/>
      <c r="DL121" s="322"/>
      <c r="DM121" s="322"/>
      <c r="DN121" s="322"/>
      <c r="DO121" s="322"/>
      <c r="DP121" s="322"/>
      <c r="DQ121" s="322"/>
      <c r="DR121" s="322"/>
      <c r="DS121" s="322"/>
      <c r="DT121" s="322"/>
      <c r="DU121" s="322"/>
      <c r="DV121" s="322"/>
      <c r="DW121" s="322"/>
      <c r="DX121" s="322"/>
      <c r="DY121" s="322"/>
      <c r="DZ121" s="322"/>
      <c r="EA121" s="322"/>
      <c r="EB121" s="322"/>
      <c r="EC121" s="322"/>
      <c r="ED121" s="322"/>
      <c r="EE121" s="322"/>
      <c r="EF121" s="322"/>
      <c r="EG121" s="322"/>
      <c r="EH121" s="322"/>
      <c r="EI121" s="322"/>
      <c r="EJ121" s="322"/>
      <c r="EK121" s="322"/>
      <c r="EL121" s="322"/>
      <c r="EM121" s="322"/>
      <c r="EN121" s="322"/>
      <c r="EO121" s="322"/>
      <c r="EP121" s="322"/>
      <c r="EQ121" s="322"/>
      <c r="ER121" s="322"/>
      <c r="ES121" s="322"/>
      <c r="ET121" s="322"/>
      <c r="EU121" s="322"/>
      <c r="EV121" s="322"/>
      <c r="EW121" s="322"/>
      <c r="EX121" s="322"/>
      <c r="EY121" s="322"/>
      <c r="EZ121" s="322"/>
      <c r="FA121" s="322"/>
      <c r="FB121" s="322"/>
      <c r="FC121" s="322"/>
      <c r="FD121" s="322"/>
      <c r="FE121" s="322"/>
      <c r="FF121" s="322"/>
      <c r="FG121" s="322"/>
      <c r="FH121" s="322"/>
      <c r="FI121" s="322"/>
      <c r="FJ121" s="322"/>
      <c r="FK121" s="322"/>
      <c r="FL121" s="322"/>
      <c r="FM121" s="322"/>
      <c r="FN121" s="322"/>
      <c r="FO121" s="322"/>
      <c r="FP121" s="322"/>
      <c r="FQ121" s="322"/>
      <c r="FR121" s="322"/>
      <c r="FS121" s="322"/>
      <c r="FT121" s="322"/>
      <c r="FU121" s="322"/>
      <c r="FV121" s="322"/>
      <c r="FW121" s="322"/>
      <c r="FX121" s="322"/>
      <c r="FY121" s="322"/>
      <c r="FZ121" s="322"/>
      <c r="GA121" s="322"/>
      <c r="GB121" s="322"/>
      <c r="GC121" s="322"/>
      <c r="GD121" s="322"/>
      <c r="GE121" s="322"/>
      <c r="GF121" s="322"/>
      <c r="GG121" s="322"/>
      <c r="GH121" s="322"/>
      <c r="GI121" s="322"/>
      <c r="GJ121" s="322"/>
      <c r="GK121" s="322"/>
      <c r="GL121" s="322"/>
      <c r="GM121" s="322"/>
      <c r="GN121" s="322"/>
      <c r="GO121" s="322"/>
      <c r="GP121" s="322"/>
      <c r="GQ121" s="322"/>
      <c r="GR121" s="322"/>
      <c r="GS121" s="322"/>
      <c r="GT121" s="322"/>
      <c r="GU121" s="322"/>
      <c r="GV121" s="322"/>
      <c r="GW121" s="322"/>
      <c r="GX121" s="322"/>
      <c r="GY121" s="322"/>
      <c r="GZ121" s="322"/>
      <c r="HA121" s="322"/>
      <c r="HB121" s="322"/>
      <c r="HC121" s="322"/>
      <c r="HD121" s="322"/>
      <c r="HE121" s="322"/>
      <c r="HF121" s="322"/>
      <c r="HG121" s="322"/>
      <c r="HH121" s="322"/>
      <c r="HI121" s="322"/>
      <c r="HJ121" s="322"/>
      <c r="HK121" s="322"/>
      <c r="HL121" s="322"/>
      <c r="HM121" s="322"/>
      <c r="HN121" s="322"/>
      <c r="HO121" s="322"/>
      <c r="HP121" s="322"/>
      <c r="HQ121" s="322"/>
      <c r="HR121" s="322"/>
      <c r="HS121" s="322"/>
      <c r="HT121" s="322"/>
      <c r="HU121" s="322"/>
      <c r="HV121" s="322"/>
      <c r="HW121" s="322"/>
      <c r="HX121" s="322"/>
      <c r="HY121" s="322"/>
      <c r="HZ121" s="322"/>
      <c r="IA121" s="322"/>
      <c r="IB121" s="322"/>
      <c r="IC121" s="322"/>
    </row>
    <row r="122" spans="1:237" ht="14.45" customHeight="1" thickBot="1" x14ac:dyDescent="0.3">
      <c r="A122" s="335"/>
      <c r="B122" s="430"/>
      <c r="C122" s="629" t="s">
        <v>374</v>
      </c>
      <c r="D122" s="628" t="s">
        <v>539</v>
      </c>
      <c r="E122" s="636">
        <v>0</v>
      </c>
      <c r="F122" s="335"/>
      <c r="G122" s="335"/>
      <c r="H122" s="335"/>
      <c r="I122" s="335"/>
      <c r="J122" s="335"/>
      <c r="K122" s="335"/>
      <c r="L122" s="335"/>
      <c r="M122" s="335"/>
      <c r="N122" s="335"/>
      <c r="O122" s="335"/>
      <c r="P122" s="335"/>
      <c r="Q122" s="335"/>
      <c r="R122" s="335"/>
      <c r="S122" s="335"/>
      <c r="T122" s="335"/>
      <c r="U122" s="335"/>
      <c r="V122" s="335"/>
      <c r="W122" s="335"/>
      <c r="X122" s="335"/>
      <c r="Y122" s="335"/>
      <c r="Z122" s="335"/>
      <c r="AA122" s="335"/>
      <c r="AB122" s="335"/>
      <c r="AC122" s="335"/>
      <c r="AD122" s="335"/>
      <c r="AE122" s="335"/>
      <c r="AF122" s="335"/>
      <c r="AG122" s="335"/>
      <c r="AH122" s="335"/>
      <c r="AI122" s="335"/>
      <c r="AJ122" s="335"/>
      <c r="AK122" s="335"/>
      <c r="AL122" s="335"/>
      <c r="AM122" s="335"/>
      <c r="AN122" s="335"/>
      <c r="AO122" s="335"/>
      <c r="AP122" s="335"/>
      <c r="AQ122" s="335"/>
      <c r="AR122" s="335"/>
      <c r="AS122" s="335"/>
      <c r="AT122" s="335"/>
      <c r="AU122" s="335"/>
      <c r="AV122" s="335"/>
      <c r="AW122" s="335"/>
      <c r="AX122" s="335"/>
      <c r="AY122" s="335"/>
      <c r="AZ122" s="335"/>
      <c r="BA122" s="335"/>
      <c r="BB122" s="335"/>
      <c r="BC122" s="335"/>
      <c r="BD122" s="335"/>
      <c r="BE122" s="335"/>
      <c r="BF122" s="335"/>
      <c r="BG122" s="335"/>
      <c r="BH122" s="335"/>
      <c r="BI122" s="335"/>
      <c r="BJ122" s="335"/>
      <c r="BK122" s="335"/>
      <c r="BL122" s="335"/>
      <c r="BM122" s="335"/>
      <c r="BN122" s="335"/>
      <c r="BO122" s="335"/>
      <c r="BP122" s="335"/>
      <c r="BQ122" s="335"/>
      <c r="BR122" s="335"/>
      <c r="BS122" s="335"/>
      <c r="BT122" s="322"/>
      <c r="BU122" s="322"/>
      <c r="BV122" s="322"/>
      <c r="BW122" s="322"/>
      <c r="BX122" s="322"/>
      <c r="BY122" s="322"/>
      <c r="BZ122" s="322"/>
      <c r="CA122" s="322"/>
      <c r="CB122" s="322"/>
      <c r="CC122" s="322"/>
      <c r="CD122" s="322"/>
      <c r="CE122" s="322"/>
      <c r="CF122" s="322"/>
      <c r="CG122" s="322"/>
      <c r="CH122" s="322"/>
      <c r="CI122" s="322"/>
      <c r="CJ122" s="322"/>
      <c r="CK122" s="322"/>
      <c r="CL122" s="322"/>
      <c r="CM122" s="322"/>
      <c r="CN122" s="322"/>
      <c r="CO122" s="322"/>
      <c r="CP122" s="322"/>
      <c r="CQ122" s="322"/>
      <c r="CR122" s="322"/>
      <c r="CS122" s="322"/>
      <c r="CT122" s="322"/>
      <c r="CU122" s="322"/>
      <c r="CV122" s="322"/>
      <c r="CW122" s="322"/>
      <c r="CX122" s="322"/>
      <c r="CY122" s="322"/>
      <c r="CZ122" s="322"/>
      <c r="DA122" s="322"/>
      <c r="DB122" s="322"/>
      <c r="DC122" s="322"/>
      <c r="DD122" s="322"/>
      <c r="DE122" s="322"/>
      <c r="DF122" s="322"/>
      <c r="DG122" s="322"/>
      <c r="DH122" s="322"/>
      <c r="DI122" s="322"/>
      <c r="DJ122" s="322"/>
      <c r="DK122" s="322"/>
      <c r="DL122" s="322"/>
      <c r="DM122" s="322"/>
      <c r="DN122" s="322"/>
      <c r="DO122" s="322"/>
      <c r="DP122" s="322"/>
      <c r="DQ122" s="322"/>
      <c r="DR122" s="322"/>
      <c r="DS122" s="322"/>
      <c r="DT122" s="322"/>
      <c r="DU122" s="322"/>
      <c r="DV122" s="322"/>
      <c r="DW122" s="322"/>
      <c r="DX122" s="322"/>
      <c r="DY122" s="322"/>
      <c r="DZ122" s="322"/>
      <c r="EA122" s="322"/>
      <c r="EB122" s="322"/>
      <c r="EC122" s="322"/>
      <c r="ED122" s="322"/>
      <c r="EE122" s="322"/>
      <c r="EF122" s="322"/>
      <c r="EG122" s="322"/>
      <c r="EH122" s="322"/>
      <c r="EI122" s="322"/>
      <c r="EJ122" s="322"/>
      <c r="EK122" s="322"/>
      <c r="EL122" s="322"/>
      <c r="EM122" s="322"/>
      <c r="EN122" s="322"/>
      <c r="EO122" s="322"/>
      <c r="EP122" s="322"/>
      <c r="EQ122" s="322"/>
      <c r="ER122" s="322"/>
      <c r="ES122" s="322"/>
      <c r="ET122" s="322"/>
      <c r="EU122" s="322"/>
      <c r="EV122" s="322"/>
      <c r="EW122" s="322"/>
      <c r="EX122" s="322"/>
      <c r="EY122" s="322"/>
      <c r="EZ122" s="322"/>
      <c r="FA122" s="322"/>
      <c r="FB122" s="322"/>
      <c r="FC122" s="322"/>
      <c r="FD122" s="322"/>
      <c r="FE122" s="322"/>
      <c r="FF122" s="322"/>
      <c r="FG122" s="322"/>
      <c r="FH122" s="322"/>
      <c r="FI122" s="322"/>
      <c r="FJ122" s="322"/>
      <c r="FK122" s="322"/>
      <c r="FL122" s="322"/>
      <c r="FM122" s="322"/>
      <c r="FN122" s="322"/>
      <c r="FO122" s="322"/>
      <c r="FP122" s="322"/>
      <c r="FQ122" s="322"/>
      <c r="FR122" s="322"/>
      <c r="FS122" s="322"/>
      <c r="FT122" s="322"/>
      <c r="FU122" s="322"/>
      <c r="FV122" s="322"/>
      <c r="FW122" s="322"/>
      <c r="FX122" s="322"/>
      <c r="FY122" s="322"/>
      <c r="FZ122" s="322"/>
      <c r="GA122" s="322"/>
      <c r="GB122" s="322"/>
      <c r="GC122" s="322"/>
      <c r="GD122" s="322"/>
      <c r="GE122" s="322"/>
      <c r="GF122" s="322"/>
      <c r="GG122" s="322"/>
      <c r="GH122" s="322"/>
      <c r="GI122" s="322"/>
      <c r="GJ122" s="322"/>
      <c r="GK122" s="322"/>
      <c r="GL122" s="322"/>
      <c r="GM122" s="322"/>
      <c r="GN122" s="322"/>
      <c r="GO122" s="322"/>
      <c r="GP122" s="322"/>
      <c r="GQ122" s="322"/>
      <c r="GR122" s="322"/>
      <c r="GS122" s="322"/>
      <c r="GT122" s="322"/>
      <c r="GU122" s="322"/>
      <c r="GV122" s="322"/>
      <c r="GW122" s="322"/>
      <c r="GX122" s="322"/>
      <c r="GY122" s="322"/>
      <c r="GZ122" s="322"/>
      <c r="HA122" s="322"/>
      <c r="HB122" s="322"/>
      <c r="HC122" s="322"/>
      <c r="HD122" s="322"/>
      <c r="HE122" s="322"/>
      <c r="HF122" s="322"/>
      <c r="HG122" s="322"/>
      <c r="HH122" s="322"/>
      <c r="HI122" s="322"/>
      <c r="HJ122" s="322"/>
      <c r="HK122" s="322"/>
      <c r="HL122" s="322"/>
      <c r="HM122" s="322"/>
      <c r="HN122" s="322"/>
      <c r="HO122" s="322"/>
      <c r="HP122" s="322"/>
      <c r="HQ122" s="322"/>
      <c r="HR122" s="322"/>
      <c r="HS122" s="322"/>
      <c r="HT122" s="322"/>
      <c r="HU122" s="322"/>
      <c r="HV122" s="322"/>
      <c r="HW122" s="322"/>
      <c r="HX122" s="322"/>
      <c r="HY122" s="322"/>
      <c r="HZ122" s="322"/>
      <c r="IA122" s="322"/>
      <c r="IB122" s="322"/>
      <c r="IC122" s="322"/>
    </row>
    <row r="123" spans="1:237" ht="16.5" customHeight="1" thickBot="1" x14ac:dyDescent="0.3">
      <c r="A123" s="335"/>
      <c r="B123" s="431"/>
      <c r="C123" s="629" t="s">
        <v>375</v>
      </c>
      <c r="D123" s="628" t="s">
        <v>539</v>
      </c>
      <c r="E123" s="636">
        <v>0</v>
      </c>
      <c r="F123" s="335"/>
      <c r="G123" s="335"/>
      <c r="H123" s="335"/>
      <c r="I123" s="335"/>
      <c r="J123" s="335"/>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5"/>
      <c r="AP123" s="335"/>
      <c r="AQ123" s="335"/>
      <c r="AR123" s="335"/>
      <c r="AS123" s="335"/>
      <c r="AT123" s="335"/>
      <c r="AU123" s="335"/>
      <c r="AV123" s="335"/>
      <c r="AW123" s="335"/>
      <c r="AX123" s="335"/>
      <c r="AY123" s="335"/>
      <c r="AZ123" s="335"/>
      <c r="BA123" s="335"/>
      <c r="BB123" s="335"/>
      <c r="BC123" s="335"/>
      <c r="BD123" s="335"/>
      <c r="BE123" s="335"/>
      <c r="BF123" s="335"/>
      <c r="BG123" s="335"/>
      <c r="BH123" s="335"/>
      <c r="BI123" s="335"/>
      <c r="BJ123" s="335"/>
      <c r="BK123" s="335"/>
      <c r="BL123" s="335"/>
      <c r="BM123" s="335"/>
      <c r="BN123" s="335"/>
      <c r="BO123" s="335"/>
      <c r="BP123" s="335"/>
      <c r="BQ123" s="335"/>
      <c r="BR123" s="335"/>
      <c r="BS123" s="335"/>
      <c r="BT123" s="322"/>
      <c r="BU123" s="322"/>
      <c r="BV123" s="322"/>
      <c r="BW123" s="322"/>
      <c r="BX123" s="322"/>
      <c r="BY123" s="322"/>
      <c r="BZ123" s="322"/>
      <c r="CA123" s="322"/>
      <c r="CB123" s="322"/>
      <c r="CC123" s="322"/>
      <c r="CD123" s="322"/>
      <c r="CE123" s="322"/>
      <c r="CF123" s="322"/>
      <c r="CG123" s="322"/>
      <c r="CH123" s="322"/>
      <c r="CI123" s="322"/>
      <c r="CJ123" s="322"/>
      <c r="CK123" s="322"/>
      <c r="CL123" s="322"/>
      <c r="CM123" s="322"/>
      <c r="CN123" s="322"/>
      <c r="CO123" s="322"/>
      <c r="CP123" s="322"/>
      <c r="CQ123" s="322"/>
      <c r="CR123" s="322"/>
      <c r="CS123" s="322"/>
      <c r="CT123" s="322"/>
      <c r="CU123" s="322"/>
      <c r="CV123" s="322"/>
      <c r="CW123" s="322"/>
      <c r="CX123" s="322"/>
      <c r="CY123" s="322"/>
      <c r="CZ123" s="322"/>
      <c r="DA123" s="322"/>
      <c r="DB123" s="322"/>
      <c r="DC123" s="322"/>
      <c r="DD123" s="322"/>
      <c r="DE123" s="322"/>
      <c r="DF123" s="322"/>
      <c r="DG123" s="322"/>
      <c r="DH123" s="322"/>
      <c r="DI123" s="322"/>
      <c r="DJ123" s="322"/>
      <c r="DK123" s="322"/>
      <c r="DL123" s="322"/>
      <c r="DM123" s="322"/>
      <c r="DN123" s="322"/>
      <c r="DO123" s="322"/>
      <c r="DP123" s="322"/>
      <c r="DQ123" s="322"/>
      <c r="DR123" s="322"/>
      <c r="DS123" s="322"/>
      <c r="DT123" s="322"/>
      <c r="DU123" s="322"/>
      <c r="DV123" s="322"/>
      <c r="DW123" s="322"/>
      <c r="DX123" s="322"/>
      <c r="DY123" s="322"/>
      <c r="DZ123" s="322"/>
      <c r="EA123" s="322"/>
      <c r="EB123" s="322"/>
      <c r="EC123" s="322"/>
      <c r="ED123" s="322"/>
      <c r="EE123" s="322"/>
      <c r="EF123" s="322"/>
      <c r="EG123" s="322"/>
      <c r="EH123" s="322"/>
      <c r="EI123" s="322"/>
      <c r="EJ123" s="322"/>
      <c r="EK123" s="322"/>
      <c r="EL123" s="322"/>
      <c r="EM123" s="322"/>
      <c r="EN123" s="322"/>
      <c r="EO123" s="322"/>
      <c r="EP123" s="322"/>
      <c r="EQ123" s="322"/>
      <c r="ER123" s="322"/>
      <c r="ES123" s="322"/>
      <c r="ET123" s="322"/>
      <c r="EU123" s="322"/>
      <c r="EV123" s="322"/>
      <c r="EW123" s="322"/>
      <c r="EX123" s="322"/>
      <c r="EY123" s="322"/>
      <c r="EZ123" s="322"/>
      <c r="FA123" s="322"/>
      <c r="FB123" s="322"/>
      <c r="FC123" s="322"/>
      <c r="FD123" s="322"/>
      <c r="FE123" s="322"/>
      <c r="FF123" s="322"/>
      <c r="FG123" s="322"/>
      <c r="FH123" s="322"/>
      <c r="FI123" s="322"/>
      <c r="FJ123" s="322"/>
      <c r="FK123" s="322"/>
      <c r="FL123" s="322"/>
      <c r="FM123" s="322"/>
      <c r="FN123" s="322"/>
      <c r="FO123" s="322"/>
      <c r="FP123" s="322"/>
      <c r="FQ123" s="322"/>
      <c r="FR123" s="322"/>
      <c r="FS123" s="322"/>
      <c r="FT123" s="322"/>
      <c r="FU123" s="322"/>
      <c r="FV123" s="322"/>
      <c r="FW123" s="322"/>
      <c r="FX123" s="322"/>
      <c r="FY123" s="322"/>
      <c r="FZ123" s="322"/>
      <c r="GA123" s="322"/>
      <c r="GB123" s="322"/>
      <c r="GC123" s="322"/>
      <c r="GD123" s="322"/>
      <c r="GE123" s="322"/>
      <c r="GF123" s="322"/>
      <c r="GG123" s="322"/>
      <c r="GH123" s="322"/>
      <c r="GI123" s="322"/>
      <c r="GJ123" s="322"/>
      <c r="GK123" s="322"/>
      <c r="GL123" s="322"/>
      <c r="GM123" s="322"/>
      <c r="GN123" s="322"/>
      <c r="GO123" s="322"/>
      <c r="GP123" s="322"/>
      <c r="GQ123" s="322"/>
      <c r="GR123" s="322"/>
      <c r="GS123" s="322"/>
      <c r="GT123" s="322"/>
      <c r="GU123" s="322"/>
      <c r="GV123" s="322"/>
      <c r="GW123" s="322"/>
      <c r="GX123" s="322"/>
      <c r="GY123" s="322"/>
      <c r="GZ123" s="322"/>
      <c r="HA123" s="322"/>
      <c r="HB123" s="322"/>
      <c r="HC123" s="322"/>
      <c r="HD123" s="322"/>
      <c r="HE123" s="322"/>
      <c r="HF123" s="322"/>
      <c r="HG123" s="322"/>
      <c r="HH123" s="322"/>
      <c r="HI123" s="322"/>
      <c r="HJ123" s="322"/>
      <c r="HK123" s="322"/>
      <c r="HL123" s="322"/>
      <c r="HM123" s="322"/>
      <c r="HN123" s="322"/>
      <c r="HO123" s="322"/>
      <c r="HP123" s="322"/>
      <c r="HQ123" s="322"/>
      <c r="HR123" s="322"/>
      <c r="HS123" s="322"/>
      <c r="HT123" s="322"/>
      <c r="HU123" s="322"/>
      <c r="HV123" s="322"/>
      <c r="HW123" s="322"/>
      <c r="HX123" s="322"/>
      <c r="HY123" s="322"/>
      <c r="HZ123" s="322"/>
      <c r="IA123" s="322"/>
      <c r="IB123" s="322"/>
      <c r="IC123" s="322"/>
    </row>
    <row r="124" spans="1:237" ht="20.25" customHeight="1" thickBot="1" x14ac:dyDescent="0.3">
      <c r="A124" s="335"/>
      <c r="B124" s="428" t="s">
        <v>235</v>
      </c>
      <c r="C124" s="637" t="s">
        <v>376</v>
      </c>
      <c r="D124" s="638" t="s">
        <v>557</v>
      </c>
      <c r="E124" s="639">
        <f>SUM(E125:E127)</f>
        <v>0</v>
      </c>
      <c r="F124" s="335"/>
      <c r="G124" s="335"/>
      <c r="H124" s="335"/>
      <c r="I124" s="335"/>
      <c r="J124" s="335"/>
      <c r="K124" s="335"/>
      <c r="L124" s="335"/>
      <c r="M124" s="335"/>
      <c r="N124" s="335"/>
      <c r="O124" s="335"/>
      <c r="P124" s="335"/>
      <c r="Q124" s="335"/>
      <c r="R124" s="335"/>
      <c r="S124" s="335"/>
      <c r="T124" s="335"/>
      <c r="U124" s="335"/>
      <c r="V124" s="335"/>
      <c r="W124" s="335"/>
      <c r="X124" s="335"/>
      <c r="Y124" s="335"/>
      <c r="Z124" s="335"/>
      <c r="AA124" s="335"/>
      <c r="AB124" s="335"/>
      <c r="AC124" s="335"/>
      <c r="AD124" s="335"/>
      <c r="AE124" s="335"/>
      <c r="AF124" s="335"/>
      <c r="AG124" s="335"/>
      <c r="AH124" s="335"/>
      <c r="AI124" s="335"/>
      <c r="AJ124" s="335"/>
      <c r="AK124" s="335"/>
      <c r="AL124" s="335"/>
      <c r="AM124" s="335"/>
      <c r="AN124" s="335"/>
      <c r="AO124" s="335"/>
      <c r="AP124" s="335"/>
      <c r="AQ124" s="335"/>
      <c r="AR124" s="335"/>
      <c r="AS124" s="335"/>
      <c r="AT124" s="335"/>
      <c r="AU124" s="335"/>
      <c r="AV124" s="335"/>
      <c r="AW124" s="335"/>
      <c r="AX124" s="335"/>
      <c r="AY124" s="335"/>
      <c r="AZ124" s="335"/>
      <c r="BA124" s="335"/>
      <c r="BB124" s="335"/>
      <c r="BC124" s="335"/>
      <c r="BD124" s="335"/>
      <c r="BE124" s="335"/>
      <c r="BF124" s="335"/>
      <c r="BG124" s="335"/>
      <c r="BH124" s="335"/>
      <c r="BI124" s="335"/>
      <c r="BJ124" s="335"/>
      <c r="BK124" s="335"/>
      <c r="BL124" s="335"/>
      <c r="BM124" s="335"/>
      <c r="BN124" s="335"/>
      <c r="BO124" s="335"/>
      <c r="BP124" s="335"/>
      <c r="BQ124" s="335"/>
      <c r="BR124" s="335"/>
      <c r="BS124" s="335"/>
      <c r="BT124" s="322"/>
      <c r="BU124" s="322"/>
      <c r="BV124" s="322"/>
      <c r="BW124" s="322"/>
      <c r="BX124" s="322"/>
      <c r="BY124" s="322"/>
      <c r="BZ124" s="322"/>
      <c r="CA124" s="322"/>
      <c r="CB124" s="322"/>
      <c r="CC124" s="322"/>
      <c r="CD124" s="322"/>
      <c r="CE124" s="322"/>
      <c r="CF124" s="322"/>
      <c r="CG124" s="322"/>
      <c r="CH124" s="322"/>
      <c r="CI124" s="322"/>
      <c r="CJ124" s="322"/>
      <c r="CK124" s="322"/>
      <c r="CL124" s="322"/>
      <c r="CM124" s="322"/>
      <c r="CN124" s="322"/>
      <c r="CO124" s="322"/>
      <c r="CP124" s="322"/>
      <c r="CQ124" s="322"/>
      <c r="CR124" s="322"/>
      <c r="CS124" s="322"/>
      <c r="CT124" s="322"/>
      <c r="CU124" s="322"/>
      <c r="CV124" s="322"/>
      <c r="CW124" s="322"/>
      <c r="CX124" s="322"/>
      <c r="CY124" s="322"/>
      <c r="CZ124" s="322"/>
      <c r="DA124" s="322"/>
      <c r="DB124" s="322"/>
      <c r="DC124" s="322"/>
      <c r="DD124" s="322"/>
      <c r="DE124" s="322"/>
      <c r="DF124" s="322"/>
      <c r="DG124" s="322"/>
      <c r="DH124" s="322"/>
      <c r="DI124" s="322"/>
      <c r="DJ124" s="322"/>
      <c r="DK124" s="322"/>
      <c r="DL124" s="322"/>
      <c r="DM124" s="322"/>
      <c r="DN124" s="322"/>
      <c r="DO124" s="322"/>
      <c r="DP124" s="322"/>
      <c r="DQ124" s="322"/>
      <c r="DR124" s="322"/>
      <c r="DS124" s="322"/>
      <c r="DT124" s="322"/>
      <c r="DU124" s="322"/>
      <c r="DV124" s="322"/>
      <c r="DW124" s="322"/>
      <c r="DX124" s="322"/>
      <c r="DY124" s="322"/>
      <c r="DZ124" s="322"/>
      <c r="EA124" s="322"/>
      <c r="EB124" s="322"/>
      <c r="EC124" s="322"/>
      <c r="ED124" s="322"/>
      <c r="EE124" s="322"/>
      <c r="EF124" s="322"/>
      <c r="EG124" s="322"/>
      <c r="EH124" s="322"/>
      <c r="EI124" s="322"/>
      <c r="EJ124" s="322"/>
      <c r="EK124" s="322"/>
      <c r="EL124" s="322"/>
      <c r="EM124" s="322"/>
      <c r="EN124" s="322"/>
      <c r="EO124" s="322"/>
      <c r="EP124" s="322"/>
      <c r="EQ124" s="322"/>
      <c r="ER124" s="322"/>
      <c r="ES124" s="322"/>
      <c r="ET124" s="322"/>
      <c r="EU124" s="322"/>
      <c r="EV124" s="322"/>
      <c r="EW124" s="322"/>
      <c r="EX124" s="322"/>
      <c r="EY124" s="322"/>
      <c r="EZ124" s="322"/>
      <c r="FA124" s="322"/>
      <c r="FB124" s="322"/>
      <c r="FC124" s="322"/>
      <c r="FD124" s="322"/>
      <c r="FE124" s="322"/>
      <c r="FF124" s="322"/>
      <c r="FG124" s="322"/>
      <c r="FH124" s="322"/>
      <c r="FI124" s="322"/>
      <c r="FJ124" s="322"/>
      <c r="FK124" s="322"/>
      <c r="FL124" s="322"/>
      <c r="FM124" s="322"/>
      <c r="FN124" s="322"/>
      <c r="FO124" s="322"/>
      <c r="FP124" s="322"/>
      <c r="FQ124" s="322"/>
      <c r="FR124" s="322"/>
      <c r="FS124" s="322"/>
      <c r="FT124" s="322"/>
      <c r="FU124" s="322"/>
      <c r="FV124" s="322"/>
      <c r="FW124" s="322"/>
      <c r="FX124" s="322"/>
      <c r="FY124" s="322"/>
      <c r="FZ124" s="322"/>
      <c r="GA124" s="322"/>
      <c r="GB124" s="322"/>
      <c r="GC124" s="322"/>
      <c r="GD124" s="322"/>
      <c r="GE124" s="322"/>
      <c r="GF124" s="322"/>
      <c r="GG124" s="322"/>
      <c r="GH124" s="322"/>
      <c r="GI124" s="322"/>
      <c r="GJ124" s="322"/>
      <c r="GK124" s="322"/>
      <c r="GL124" s="322"/>
      <c r="GM124" s="322"/>
      <c r="GN124" s="322"/>
      <c r="GO124" s="322"/>
      <c r="GP124" s="322"/>
      <c r="GQ124" s="322"/>
      <c r="GR124" s="322"/>
      <c r="GS124" s="322"/>
      <c r="GT124" s="322"/>
      <c r="GU124" s="322"/>
      <c r="GV124" s="322"/>
      <c r="GW124" s="322"/>
      <c r="GX124" s="322"/>
      <c r="GY124" s="322"/>
      <c r="GZ124" s="322"/>
      <c r="HA124" s="322"/>
      <c r="HB124" s="322"/>
      <c r="HC124" s="322"/>
      <c r="HD124" s="322"/>
      <c r="HE124" s="322"/>
      <c r="HF124" s="322"/>
      <c r="HG124" s="322"/>
      <c r="HH124" s="322"/>
      <c r="HI124" s="322"/>
      <c r="HJ124" s="322"/>
      <c r="HK124" s="322"/>
      <c r="HL124" s="322"/>
      <c r="HM124" s="322"/>
      <c r="HN124" s="322"/>
      <c r="HO124" s="322"/>
      <c r="HP124" s="322"/>
      <c r="HQ124" s="322"/>
      <c r="HR124" s="322"/>
      <c r="HS124" s="322"/>
      <c r="HT124" s="322"/>
      <c r="HU124" s="322"/>
      <c r="HV124" s="322"/>
      <c r="HW124" s="322"/>
      <c r="HX124" s="322"/>
      <c r="HY124" s="322"/>
      <c r="HZ124" s="322"/>
      <c r="IA124" s="322"/>
      <c r="IB124" s="322"/>
      <c r="IC124" s="322"/>
    </row>
    <row r="125" spans="1:237" ht="14.45" customHeight="1" thickBot="1" x14ac:dyDescent="0.3">
      <c r="A125" s="335"/>
      <c r="B125" s="429"/>
      <c r="C125" s="629" t="s">
        <v>377</v>
      </c>
      <c r="D125" s="628" t="s">
        <v>539</v>
      </c>
      <c r="E125" s="636">
        <v>0</v>
      </c>
      <c r="F125" s="335"/>
      <c r="G125" s="335"/>
      <c r="H125" s="335"/>
      <c r="I125" s="335"/>
      <c r="J125" s="335"/>
      <c r="K125" s="335"/>
      <c r="L125" s="335"/>
      <c r="M125" s="335"/>
      <c r="N125" s="335"/>
      <c r="O125" s="335"/>
      <c r="P125" s="335"/>
      <c r="Q125" s="335"/>
      <c r="R125" s="335"/>
      <c r="S125" s="335"/>
      <c r="T125" s="335"/>
      <c r="U125" s="335"/>
      <c r="V125" s="335"/>
      <c r="W125" s="335"/>
      <c r="X125" s="335"/>
      <c r="Y125" s="335"/>
      <c r="Z125" s="335"/>
      <c r="AA125" s="335"/>
      <c r="AB125" s="335"/>
      <c r="AC125" s="335"/>
      <c r="AD125" s="335"/>
      <c r="AE125" s="335"/>
      <c r="AF125" s="335"/>
      <c r="AG125" s="335"/>
      <c r="AH125" s="335"/>
      <c r="AI125" s="335"/>
      <c r="AJ125" s="335"/>
      <c r="AK125" s="335"/>
      <c r="AL125" s="335"/>
      <c r="AM125" s="335"/>
      <c r="AN125" s="335"/>
      <c r="AO125" s="335"/>
      <c r="AP125" s="335"/>
      <c r="AQ125" s="335"/>
      <c r="AR125" s="335"/>
      <c r="AS125" s="335"/>
      <c r="AT125" s="335"/>
      <c r="AU125" s="335"/>
      <c r="AV125" s="335"/>
      <c r="AW125" s="335"/>
      <c r="AX125" s="335"/>
      <c r="AY125" s="335"/>
      <c r="AZ125" s="335"/>
      <c r="BA125" s="335"/>
      <c r="BB125" s="335"/>
      <c r="BC125" s="335"/>
      <c r="BD125" s="335"/>
      <c r="BE125" s="335"/>
      <c r="BF125" s="335"/>
      <c r="BG125" s="335"/>
      <c r="BH125" s="335"/>
      <c r="BI125" s="335"/>
      <c r="BJ125" s="335"/>
      <c r="BK125" s="335"/>
      <c r="BL125" s="335"/>
      <c r="BM125" s="335"/>
      <c r="BN125" s="335"/>
      <c r="BO125" s="335"/>
      <c r="BP125" s="335"/>
      <c r="BQ125" s="335"/>
      <c r="BR125" s="335"/>
      <c r="BS125" s="335"/>
      <c r="BT125" s="322"/>
      <c r="BU125" s="322"/>
      <c r="BV125" s="322"/>
      <c r="BW125" s="322"/>
      <c r="BX125" s="322"/>
      <c r="BY125" s="322"/>
      <c r="BZ125" s="322"/>
      <c r="CA125" s="322"/>
      <c r="CB125" s="322"/>
      <c r="CC125" s="322"/>
      <c r="CD125" s="322"/>
      <c r="CE125" s="322"/>
      <c r="CF125" s="322"/>
      <c r="CG125" s="322"/>
      <c r="CH125" s="322"/>
      <c r="CI125" s="322"/>
      <c r="CJ125" s="322"/>
      <c r="CK125" s="322"/>
      <c r="CL125" s="322"/>
      <c r="CM125" s="322"/>
      <c r="CN125" s="322"/>
      <c r="CO125" s="322"/>
      <c r="CP125" s="322"/>
      <c r="CQ125" s="322"/>
      <c r="CR125" s="322"/>
      <c r="CS125" s="322"/>
      <c r="CT125" s="322"/>
      <c r="CU125" s="322"/>
      <c r="CV125" s="322"/>
      <c r="CW125" s="322"/>
      <c r="CX125" s="322"/>
      <c r="CY125" s="322"/>
      <c r="CZ125" s="322"/>
      <c r="DA125" s="322"/>
      <c r="DB125" s="322"/>
      <c r="DC125" s="322"/>
      <c r="DD125" s="322"/>
      <c r="DE125" s="322"/>
      <c r="DF125" s="322"/>
      <c r="DG125" s="322"/>
      <c r="DH125" s="322"/>
      <c r="DI125" s="322"/>
      <c r="DJ125" s="322"/>
      <c r="DK125" s="322"/>
      <c r="DL125" s="322"/>
      <c r="DM125" s="322"/>
      <c r="DN125" s="322"/>
      <c r="DO125" s="322"/>
      <c r="DP125" s="322"/>
      <c r="DQ125" s="322"/>
      <c r="DR125" s="322"/>
      <c r="DS125" s="322"/>
      <c r="DT125" s="322"/>
      <c r="DU125" s="322"/>
      <c r="DV125" s="322"/>
      <c r="DW125" s="322"/>
      <c r="DX125" s="322"/>
      <c r="DY125" s="322"/>
      <c r="DZ125" s="322"/>
      <c r="EA125" s="322"/>
      <c r="EB125" s="322"/>
      <c r="EC125" s="322"/>
      <c r="ED125" s="322"/>
      <c r="EE125" s="322"/>
      <c r="EF125" s="322"/>
      <c r="EG125" s="322"/>
      <c r="EH125" s="322"/>
      <c r="EI125" s="322"/>
      <c r="EJ125" s="322"/>
      <c r="EK125" s="322"/>
      <c r="EL125" s="322"/>
      <c r="EM125" s="322"/>
      <c r="EN125" s="322"/>
      <c r="EO125" s="322"/>
      <c r="EP125" s="322"/>
      <c r="EQ125" s="322"/>
      <c r="ER125" s="322"/>
      <c r="ES125" s="322"/>
      <c r="ET125" s="322"/>
      <c r="EU125" s="322"/>
      <c r="EV125" s="322"/>
      <c r="EW125" s="322"/>
      <c r="EX125" s="322"/>
      <c r="EY125" s="322"/>
      <c r="EZ125" s="322"/>
      <c r="FA125" s="322"/>
      <c r="FB125" s="322"/>
      <c r="FC125" s="322"/>
      <c r="FD125" s="322"/>
      <c r="FE125" s="322"/>
      <c r="FF125" s="322"/>
      <c r="FG125" s="322"/>
      <c r="FH125" s="322"/>
      <c r="FI125" s="322"/>
      <c r="FJ125" s="322"/>
      <c r="FK125" s="322"/>
      <c r="FL125" s="322"/>
      <c r="FM125" s="322"/>
      <c r="FN125" s="322"/>
      <c r="FO125" s="322"/>
      <c r="FP125" s="322"/>
      <c r="FQ125" s="322"/>
      <c r="FR125" s="322"/>
      <c r="FS125" s="322"/>
      <c r="FT125" s="322"/>
      <c r="FU125" s="322"/>
      <c r="FV125" s="322"/>
      <c r="FW125" s="322"/>
      <c r="FX125" s="322"/>
      <c r="FY125" s="322"/>
      <c r="FZ125" s="322"/>
      <c r="GA125" s="322"/>
      <c r="GB125" s="322"/>
      <c r="GC125" s="322"/>
      <c r="GD125" s="322"/>
      <c r="GE125" s="322"/>
      <c r="GF125" s="322"/>
      <c r="GG125" s="322"/>
      <c r="GH125" s="322"/>
      <c r="GI125" s="322"/>
      <c r="GJ125" s="322"/>
      <c r="GK125" s="322"/>
      <c r="GL125" s="322"/>
      <c r="GM125" s="322"/>
      <c r="GN125" s="322"/>
      <c r="GO125" s="322"/>
      <c r="GP125" s="322"/>
      <c r="GQ125" s="322"/>
      <c r="GR125" s="322"/>
      <c r="GS125" s="322"/>
      <c r="GT125" s="322"/>
      <c r="GU125" s="322"/>
      <c r="GV125" s="322"/>
      <c r="GW125" s="322"/>
      <c r="GX125" s="322"/>
      <c r="GY125" s="322"/>
      <c r="GZ125" s="322"/>
      <c r="HA125" s="322"/>
      <c r="HB125" s="322"/>
      <c r="HC125" s="322"/>
      <c r="HD125" s="322"/>
      <c r="HE125" s="322"/>
      <c r="HF125" s="322"/>
      <c r="HG125" s="322"/>
      <c r="HH125" s="322"/>
      <c r="HI125" s="322"/>
      <c r="HJ125" s="322"/>
      <c r="HK125" s="322"/>
      <c r="HL125" s="322"/>
      <c r="HM125" s="322"/>
      <c r="HN125" s="322"/>
      <c r="HO125" s="322"/>
      <c r="HP125" s="322"/>
      <c r="HQ125" s="322"/>
      <c r="HR125" s="322"/>
      <c r="HS125" s="322"/>
      <c r="HT125" s="322"/>
      <c r="HU125" s="322"/>
      <c r="HV125" s="322"/>
      <c r="HW125" s="322"/>
      <c r="HX125" s="322"/>
      <c r="HY125" s="322"/>
      <c r="HZ125" s="322"/>
      <c r="IA125" s="322"/>
      <c r="IB125" s="322"/>
      <c r="IC125" s="322"/>
    </row>
    <row r="126" spans="1:237" ht="14.45" customHeight="1" thickBot="1" x14ac:dyDescent="0.3">
      <c r="A126" s="335"/>
      <c r="B126" s="430"/>
      <c r="C126" s="629" t="s">
        <v>378</v>
      </c>
      <c r="D126" s="628" t="s">
        <v>539</v>
      </c>
      <c r="E126" s="636">
        <v>0</v>
      </c>
      <c r="F126" s="335"/>
      <c r="G126" s="335"/>
      <c r="H126" s="335"/>
      <c r="I126" s="335"/>
      <c r="J126" s="335"/>
      <c r="K126" s="335"/>
      <c r="L126" s="335"/>
      <c r="M126" s="335"/>
      <c r="N126" s="335"/>
      <c r="O126" s="335"/>
      <c r="P126" s="335"/>
      <c r="Q126" s="335"/>
      <c r="R126" s="335"/>
      <c r="S126" s="335"/>
      <c r="T126" s="335"/>
      <c r="U126" s="335"/>
      <c r="V126" s="335"/>
      <c r="W126" s="335"/>
      <c r="X126" s="335"/>
      <c r="Y126" s="335"/>
      <c r="Z126" s="335"/>
      <c r="AA126" s="335"/>
      <c r="AB126" s="335"/>
      <c r="AC126" s="335"/>
      <c r="AD126" s="335"/>
      <c r="AE126" s="335"/>
      <c r="AF126" s="335"/>
      <c r="AG126" s="335"/>
      <c r="AH126" s="335"/>
      <c r="AI126" s="335"/>
      <c r="AJ126" s="335"/>
      <c r="AK126" s="335"/>
      <c r="AL126" s="335"/>
      <c r="AM126" s="335"/>
      <c r="AN126" s="335"/>
      <c r="AO126" s="335"/>
      <c r="AP126" s="335"/>
      <c r="AQ126" s="335"/>
      <c r="AR126" s="335"/>
      <c r="AS126" s="335"/>
      <c r="AT126" s="335"/>
      <c r="AU126" s="335"/>
      <c r="AV126" s="335"/>
      <c r="AW126" s="335"/>
      <c r="AX126" s="335"/>
      <c r="AY126" s="335"/>
      <c r="AZ126" s="335"/>
      <c r="BA126" s="335"/>
      <c r="BB126" s="335"/>
      <c r="BC126" s="335"/>
      <c r="BD126" s="335"/>
      <c r="BE126" s="335"/>
      <c r="BF126" s="335"/>
      <c r="BG126" s="335"/>
      <c r="BH126" s="335"/>
      <c r="BI126" s="335"/>
      <c r="BJ126" s="335"/>
      <c r="BK126" s="335"/>
      <c r="BL126" s="335"/>
      <c r="BM126" s="335"/>
      <c r="BN126" s="335"/>
      <c r="BO126" s="335"/>
      <c r="BP126" s="335"/>
      <c r="BQ126" s="335"/>
      <c r="BR126" s="335"/>
      <c r="BS126" s="335"/>
      <c r="BT126" s="322"/>
      <c r="BU126" s="322"/>
      <c r="BV126" s="322"/>
      <c r="BW126" s="322"/>
      <c r="BX126" s="322"/>
      <c r="BY126" s="322"/>
      <c r="BZ126" s="322"/>
      <c r="CA126" s="322"/>
      <c r="CB126" s="322"/>
      <c r="CC126" s="322"/>
      <c r="CD126" s="322"/>
      <c r="CE126" s="322"/>
      <c r="CF126" s="322"/>
      <c r="CG126" s="322"/>
      <c r="CH126" s="322"/>
      <c r="CI126" s="322"/>
      <c r="CJ126" s="322"/>
      <c r="CK126" s="322"/>
      <c r="CL126" s="322"/>
      <c r="CM126" s="322"/>
      <c r="CN126" s="322"/>
      <c r="CO126" s="322"/>
      <c r="CP126" s="322"/>
      <c r="CQ126" s="322"/>
      <c r="CR126" s="322"/>
      <c r="CS126" s="322"/>
      <c r="CT126" s="322"/>
      <c r="CU126" s="322"/>
      <c r="CV126" s="322"/>
      <c r="CW126" s="322"/>
      <c r="CX126" s="322"/>
      <c r="CY126" s="322"/>
      <c r="CZ126" s="322"/>
      <c r="DA126" s="322"/>
      <c r="DB126" s="322"/>
      <c r="DC126" s="322"/>
      <c r="DD126" s="322"/>
      <c r="DE126" s="322"/>
      <c r="DF126" s="322"/>
      <c r="DG126" s="322"/>
      <c r="DH126" s="322"/>
      <c r="DI126" s="322"/>
      <c r="DJ126" s="322"/>
      <c r="DK126" s="322"/>
      <c r="DL126" s="322"/>
      <c r="DM126" s="322"/>
      <c r="DN126" s="322"/>
      <c r="DO126" s="322"/>
      <c r="DP126" s="322"/>
      <c r="DQ126" s="322"/>
      <c r="DR126" s="322"/>
      <c r="DS126" s="322"/>
      <c r="DT126" s="322"/>
      <c r="DU126" s="322"/>
      <c r="DV126" s="322"/>
      <c r="DW126" s="322"/>
      <c r="DX126" s="322"/>
      <c r="DY126" s="322"/>
      <c r="DZ126" s="322"/>
      <c r="EA126" s="322"/>
      <c r="EB126" s="322"/>
      <c r="EC126" s="322"/>
      <c r="ED126" s="322"/>
      <c r="EE126" s="322"/>
      <c r="EF126" s="322"/>
      <c r="EG126" s="322"/>
      <c r="EH126" s="322"/>
      <c r="EI126" s="322"/>
      <c r="EJ126" s="322"/>
      <c r="EK126" s="322"/>
      <c r="EL126" s="322"/>
      <c r="EM126" s="322"/>
      <c r="EN126" s="322"/>
      <c r="EO126" s="322"/>
      <c r="EP126" s="322"/>
      <c r="EQ126" s="322"/>
      <c r="ER126" s="322"/>
      <c r="ES126" s="322"/>
      <c r="ET126" s="322"/>
      <c r="EU126" s="322"/>
      <c r="EV126" s="322"/>
      <c r="EW126" s="322"/>
      <c r="EX126" s="322"/>
      <c r="EY126" s="322"/>
      <c r="EZ126" s="322"/>
      <c r="FA126" s="322"/>
      <c r="FB126" s="322"/>
      <c r="FC126" s="322"/>
      <c r="FD126" s="322"/>
      <c r="FE126" s="322"/>
      <c r="FF126" s="322"/>
      <c r="FG126" s="322"/>
      <c r="FH126" s="322"/>
      <c r="FI126" s="322"/>
      <c r="FJ126" s="322"/>
      <c r="FK126" s="322"/>
      <c r="FL126" s="322"/>
      <c r="FM126" s="322"/>
      <c r="FN126" s="322"/>
      <c r="FO126" s="322"/>
      <c r="FP126" s="322"/>
      <c r="FQ126" s="322"/>
      <c r="FR126" s="322"/>
      <c r="FS126" s="322"/>
      <c r="FT126" s="322"/>
      <c r="FU126" s="322"/>
      <c r="FV126" s="322"/>
      <c r="FW126" s="322"/>
      <c r="FX126" s="322"/>
      <c r="FY126" s="322"/>
      <c r="FZ126" s="322"/>
      <c r="GA126" s="322"/>
      <c r="GB126" s="322"/>
      <c r="GC126" s="322"/>
      <c r="GD126" s="322"/>
      <c r="GE126" s="322"/>
      <c r="GF126" s="322"/>
      <c r="GG126" s="322"/>
      <c r="GH126" s="322"/>
      <c r="GI126" s="322"/>
      <c r="GJ126" s="322"/>
      <c r="GK126" s="322"/>
      <c r="GL126" s="322"/>
      <c r="GM126" s="322"/>
      <c r="GN126" s="322"/>
      <c r="GO126" s="322"/>
      <c r="GP126" s="322"/>
      <c r="GQ126" s="322"/>
      <c r="GR126" s="322"/>
      <c r="GS126" s="322"/>
      <c r="GT126" s="322"/>
      <c r="GU126" s="322"/>
      <c r="GV126" s="322"/>
      <c r="GW126" s="322"/>
      <c r="GX126" s="322"/>
      <c r="GY126" s="322"/>
      <c r="GZ126" s="322"/>
      <c r="HA126" s="322"/>
      <c r="HB126" s="322"/>
      <c r="HC126" s="322"/>
      <c r="HD126" s="322"/>
      <c r="HE126" s="322"/>
      <c r="HF126" s="322"/>
      <c r="HG126" s="322"/>
      <c r="HH126" s="322"/>
      <c r="HI126" s="322"/>
      <c r="HJ126" s="322"/>
      <c r="HK126" s="322"/>
      <c r="HL126" s="322"/>
      <c r="HM126" s="322"/>
      <c r="HN126" s="322"/>
      <c r="HO126" s="322"/>
      <c r="HP126" s="322"/>
      <c r="HQ126" s="322"/>
      <c r="HR126" s="322"/>
      <c r="HS126" s="322"/>
      <c r="HT126" s="322"/>
      <c r="HU126" s="322"/>
      <c r="HV126" s="322"/>
      <c r="HW126" s="322"/>
      <c r="HX126" s="322"/>
      <c r="HY126" s="322"/>
      <c r="HZ126" s="322"/>
      <c r="IA126" s="322"/>
      <c r="IB126" s="322"/>
      <c r="IC126" s="322"/>
    </row>
    <row r="127" spans="1:237" ht="20.25" customHeight="1" thickBot="1" x14ac:dyDescent="0.3">
      <c r="A127" s="335"/>
      <c r="B127" s="432"/>
      <c r="C127" s="627" t="s">
        <v>554</v>
      </c>
      <c r="D127" s="628" t="s">
        <v>539</v>
      </c>
      <c r="E127" s="636">
        <v>0</v>
      </c>
      <c r="F127" s="335"/>
      <c r="G127" s="335"/>
      <c r="H127" s="335"/>
      <c r="I127" s="335"/>
      <c r="J127" s="335"/>
      <c r="K127" s="335"/>
      <c r="L127" s="335"/>
      <c r="M127" s="335"/>
      <c r="N127" s="335"/>
      <c r="O127" s="335"/>
      <c r="P127" s="335"/>
      <c r="Q127" s="335"/>
      <c r="R127" s="335"/>
      <c r="S127" s="335"/>
      <c r="T127" s="335"/>
      <c r="U127" s="335"/>
      <c r="V127" s="335"/>
      <c r="W127" s="335"/>
      <c r="X127" s="335"/>
      <c r="Y127" s="335"/>
      <c r="Z127" s="335"/>
      <c r="AA127" s="335"/>
      <c r="AB127" s="335"/>
      <c r="AC127" s="335"/>
      <c r="AD127" s="335"/>
      <c r="AE127" s="335"/>
      <c r="AF127" s="335"/>
      <c r="AG127" s="335"/>
      <c r="AH127" s="335"/>
      <c r="AI127" s="335"/>
      <c r="AJ127" s="335"/>
      <c r="AK127" s="335"/>
      <c r="AL127" s="335"/>
      <c r="AM127" s="335"/>
      <c r="AN127" s="335"/>
      <c r="AO127" s="335"/>
      <c r="AP127" s="335"/>
      <c r="AQ127" s="335"/>
      <c r="AR127" s="335"/>
      <c r="AS127" s="335"/>
      <c r="AT127" s="335"/>
      <c r="AU127" s="335"/>
      <c r="AV127" s="335"/>
      <c r="AW127" s="335"/>
      <c r="AX127" s="335"/>
      <c r="AY127" s="335"/>
      <c r="AZ127" s="335"/>
      <c r="BA127" s="335"/>
      <c r="BB127" s="335"/>
      <c r="BC127" s="335"/>
      <c r="BD127" s="335"/>
      <c r="BE127" s="335"/>
      <c r="BF127" s="335"/>
      <c r="BG127" s="335"/>
      <c r="BH127" s="335"/>
      <c r="BI127" s="335"/>
      <c r="BJ127" s="335"/>
      <c r="BK127" s="335"/>
      <c r="BL127" s="335"/>
      <c r="BM127" s="335"/>
      <c r="BN127" s="335"/>
      <c r="BO127" s="335"/>
      <c r="BP127" s="335"/>
      <c r="BQ127" s="335"/>
      <c r="BR127" s="335"/>
      <c r="BS127" s="335"/>
      <c r="BT127" s="322"/>
      <c r="BU127" s="322"/>
      <c r="BV127" s="322"/>
      <c r="BW127" s="322"/>
      <c r="BX127" s="322"/>
      <c r="BY127" s="322"/>
      <c r="BZ127" s="322"/>
      <c r="CA127" s="322"/>
      <c r="CB127" s="322"/>
      <c r="CC127" s="322"/>
      <c r="CD127" s="322"/>
      <c r="CE127" s="322"/>
      <c r="CF127" s="322"/>
      <c r="CG127" s="322"/>
      <c r="CH127" s="322"/>
      <c r="CI127" s="322"/>
      <c r="CJ127" s="322"/>
      <c r="CK127" s="322"/>
      <c r="CL127" s="322"/>
      <c r="CM127" s="322"/>
      <c r="CN127" s="322"/>
      <c r="CO127" s="322"/>
      <c r="CP127" s="322"/>
      <c r="CQ127" s="322"/>
      <c r="CR127" s="322"/>
      <c r="CS127" s="322"/>
      <c r="CT127" s="322"/>
      <c r="CU127" s="322"/>
      <c r="CV127" s="322"/>
      <c r="CW127" s="322"/>
      <c r="CX127" s="322"/>
      <c r="CY127" s="322"/>
      <c r="CZ127" s="322"/>
      <c r="DA127" s="322"/>
      <c r="DB127" s="322"/>
      <c r="DC127" s="322"/>
      <c r="DD127" s="322"/>
      <c r="DE127" s="322"/>
      <c r="DF127" s="322"/>
      <c r="DG127" s="322"/>
      <c r="DH127" s="322"/>
      <c r="DI127" s="322"/>
      <c r="DJ127" s="322"/>
      <c r="DK127" s="322"/>
      <c r="DL127" s="322"/>
      <c r="DM127" s="322"/>
      <c r="DN127" s="322"/>
      <c r="DO127" s="322"/>
      <c r="DP127" s="322"/>
      <c r="DQ127" s="322"/>
      <c r="DR127" s="322"/>
      <c r="DS127" s="322"/>
      <c r="DT127" s="322"/>
      <c r="DU127" s="322"/>
      <c r="DV127" s="322"/>
      <c r="DW127" s="322"/>
      <c r="DX127" s="322"/>
      <c r="DY127" s="322"/>
      <c r="DZ127" s="322"/>
      <c r="EA127" s="322"/>
      <c r="EB127" s="322"/>
      <c r="EC127" s="322"/>
      <c r="ED127" s="322"/>
      <c r="EE127" s="322"/>
      <c r="EF127" s="322"/>
      <c r="EG127" s="322"/>
      <c r="EH127" s="322"/>
      <c r="EI127" s="322"/>
      <c r="EJ127" s="322"/>
      <c r="EK127" s="322"/>
      <c r="EL127" s="322"/>
      <c r="EM127" s="322"/>
      <c r="EN127" s="322"/>
      <c r="EO127" s="322"/>
      <c r="EP127" s="322"/>
      <c r="EQ127" s="322"/>
      <c r="ER127" s="322"/>
      <c r="ES127" s="322"/>
      <c r="ET127" s="322"/>
      <c r="EU127" s="322"/>
      <c r="EV127" s="322"/>
      <c r="EW127" s="322"/>
      <c r="EX127" s="322"/>
      <c r="EY127" s="322"/>
      <c r="EZ127" s="322"/>
      <c r="FA127" s="322"/>
      <c r="FB127" s="322"/>
      <c r="FC127" s="322"/>
      <c r="FD127" s="322"/>
      <c r="FE127" s="322"/>
      <c r="FF127" s="322"/>
      <c r="FG127" s="322"/>
      <c r="FH127" s="322"/>
      <c r="FI127" s="322"/>
      <c r="FJ127" s="322"/>
      <c r="FK127" s="322"/>
      <c r="FL127" s="322"/>
      <c r="FM127" s="322"/>
      <c r="FN127" s="322"/>
      <c r="FO127" s="322"/>
      <c r="FP127" s="322"/>
      <c r="FQ127" s="322"/>
      <c r="FR127" s="322"/>
      <c r="FS127" s="322"/>
      <c r="FT127" s="322"/>
      <c r="FU127" s="322"/>
      <c r="FV127" s="322"/>
      <c r="FW127" s="322"/>
      <c r="FX127" s="322"/>
      <c r="FY127" s="322"/>
      <c r="FZ127" s="322"/>
      <c r="GA127" s="322"/>
      <c r="GB127" s="322"/>
      <c r="GC127" s="322"/>
      <c r="GD127" s="322"/>
      <c r="GE127" s="322"/>
      <c r="GF127" s="322"/>
      <c r="GG127" s="322"/>
      <c r="GH127" s="322"/>
      <c r="GI127" s="322"/>
      <c r="GJ127" s="322"/>
      <c r="GK127" s="322"/>
      <c r="GL127" s="322"/>
      <c r="GM127" s="322"/>
      <c r="GN127" s="322"/>
      <c r="GO127" s="322"/>
      <c r="GP127" s="322"/>
      <c r="GQ127" s="322"/>
      <c r="GR127" s="322"/>
      <c r="GS127" s="322"/>
      <c r="GT127" s="322"/>
      <c r="GU127" s="322"/>
      <c r="GV127" s="322"/>
      <c r="GW127" s="322"/>
      <c r="GX127" s="322"/>
      <c r="GY127" s="322"/>
      <c r="GZ127" s="322"/>
      <c r="HA127" s="322"/>
      <c r="HB127" s="322"/>
      <c r="HC127" s="322"/>
      <c r="HD127" s="322"/>
      <c r="HE127" s="322"/>
      <c r="HF127" s="322"/>
      <c r="HG127" s="322"/>
      <c r="HH127" s="322"/>
      <c r="HI127" s="322"/>
      <c r="HJ127" s="322"/>
      <c r="HK127" s="322"/>
      <c r="HL127" s="322"/>
      <c r="HM127" s="322"/>
      <c r="HN127" s="322"/>
      <c r="HO127" s="322"/>
      <c r="HP127" s="322"/>
      <c r="HQ127" s="322"/>
      <c r="HR127" s="322"/>
      <c r="HS127" s="322"/>
      <c r="HT127" s="322"/>
      <c r="HU127" s="322"/>
      <c r="HV127" s="322"/>
      <c r="HW127" s="322"/>
      <c r="HX127" s="322"/>
      <c r="HY127" s="322"/>
      <c r="HZ127" s="322"/>
      <c r="IA127" s="322"/>
      <c r="IB127" s="322"/>
      <c r="IC127" s="322"/>
    </row>
    <row r="128" spans="1:237" ht="14.45" customHeight="1" thickBot="1" x14ac:dyDescent="0.3">
      <c r="A128" s="335"/>
      <c r="B128" s="433" t="s">
        <v>236</v>
      </c>
      <c r="C128" s="637" t="s">
        <v>379</v>
      </c>
      <c r="D128" s="638" t="s">
        <v>557</v>
      </c>
      <c r="E128" s="639">
        <f>SUM(E129:E131)</f>
        <v>0</v>
      </c>
      <c r="F128" s="335"/>
      <c r="G128" s="335"/>
      <c r="H128" s="335"/>
      <c r="I128" s="335"/>
      <c r="J128" s="335"/>
      <c r="K128" s="335"/>
      <c r="L128" s="335"/>
      <c r="M128" s="335"/>
      <c r="N128" s="335"/>
      <c r="O128" s="335"/>
      <c r="P128" s="335"/>
      <c r="Q128" s="335"/>
      <c r="R128" s="335"/>
      <c r="S128" s="335"/>
      <c r="T128" s="335"/>
      <c r="U128" s="335"/>
      <c r="V128" s="335"/>
      <c r="W128" s="335"/>
      <c r="X128" s="335"/>
      <c r="Y128" s="335"/>
      <c r="Z128" s="335"/>
      <c r="AA128" s="335"/>
      <c r="AB128" s="335"/>
      <c r="AC128" s="335"/>
      <c r="AD128" s="335"/>
      <c r="AE128" s="335"/>
      <c r="AF128" s="335"/>
      <c r="AG128" s="335"/>
      <c r="AH128" s="335"/>
      <c r="AI128" s="335"/>
      <c r="AJ128" s="335"/>
      <c r="AK128" s="335"/>
      <c r="AL128" s="335"/>
      <c r="AM128" s="335"/>
      <c r="AN128" s="335"/>
      <c r="AO128" s="335"/>
      <c r="AP128" s="335"/>
      <c r="AQ128" s="335"/>
      <c r="AR128" s="335"/>
      <c r="AS128" s="335"/>
      <c r="AT128" s="335"/>
      <c r="AU128" s="335"/>
      <c r="AV128" s="335"/>
      <c r="AW128" s="335"/>
      <c r="AX128" s="335"/>
      <c r="AY128" s="335"/>
      <c r="AZ128" s="335"/>
      <c r="BA128" s="335"/>
      <c r="BB128" s="335"/>
      <c r="BC128" s="335"/>
      <c r="BD128" s="335"/>
      <c r="BE128" s="335"/>
      <c r="BF128" s="335"/>
      <c r="BG128" s="335"/>
      <c r="BH128" s="335"/>
      <c r="BI128" s="335"/>
      <c r="BJ128" s="335"/>
      <c r="BK128" s="335"/>
      <c r="BL128" s="335"/>
      <c r="BM128" s="335"/>
      <c r="BN128" s="335"/>
      <c r="BO128" s="335"/>
      <c r="BP128" s="335"/>
      <c r="BQ128" s="335"/>
      <c r="BR128" s="335"/>
      <c r="BS128" s="335"/>
      <c r="BT128" s="322"/>
      <c r="BU128" s="322"/>
      <c r="BV128" s="322"/>
      <c r="BW128" s="322"/>
      <c r="BX128" s="322"/>
      <c r="BY128" s="322"/>
      <c r="BZ128" s="322"/>
      <c r="CA128" s="322"/>
      <c r="CB128" s="322"/>
      <c r="CC128" s="322"/>
      <c r="CD128" s="322"/>
      <c r="CE128" s="322"/>
      <c r="CF128" s="322"/>
      <c r="CG128" s="322"/>
      <c r="CH128" s="322"/>
      <c r="CI128" s="322"/>
      <c r="CJ128" s="322"/>
      <c r="CK128" s="322"/>
      <c r="CL128" s="322"/>
      <c r="CM128" s="322"/>
      <c r="CN128" s="322"/>
      <c r="CO128" s="322"/>
      <c r="CP128" s="322"/>
      <c r="CQ128" s="322"/>
      <c r="CR128" s="322"/>
      <c r="CS128" s="322"/>
      <c r="CT128" s="322"/>
      <c r="CU128" s="322"/>
      <c r="CV128" s="322"/>
      <c r="CW128" s="322"/>
      <c r="CX128" s="322"/>
      <c r="CY128" s="322"/>
      <c r="CZ128" s="322"/>
      <c r="DA128" s="322"/>
      <c r="DB128" s="322"/>
      <c r="DC128" s="322"/>
      <c r="DD128" s="322"/>
      <c r="DE128" s="322"/>
      <c r="DF128" s="322"/>
      <c r="DG128" s="322"/>
      <c r="DH128" s="322"/>
      <c r="DI128" s="322"/>
      <c r="DJ128" s="322"/>
      <c r="DK128" s="322"/>
      <c r="DL128" s="322"/>
      <c r="DM128" s="322"/>
      <c r="DN128" s="322"/>
      <c r="DO128" s="322"/>
      <c r="DP128" s="322"/>
      <c r="DQ128" s="322"/>
      <c r="DR128" s="322"/>
      <c r="DS128" s="322"/>
      <c r="DT128" s="322"/>
      <c r="DU128" s="322"/>
      <c r="DV128" s="322"/>
      <c r="DW128" s="322"/>
      <c r="DX128" s="322"/>
      <c r="DY128" s="322"/>
      <c r="DZ128" s="322"/>
      <c r="EA128" s="322"/>
      <c r="EB128" s="322"/>
      <c r="EC128" s="322"/>
      <c r="ED128" s="322"/>
      <c r="EE128" s="322"/>
      <c r="EF128" s="322"/>
      <c r="EG128" s="322"/>
      <c r="EH128" s="322"/>
      <c r="EI128" s="322"/>
      <c r="EJ128" s="322"/>
      <c r="EK128" s="322"/>
      <c r="EL128" s="322"/>
      <c r="EM128" s="322"/>
      <c r="EN128" s="322"/>
      <c r="EO128" s="322"/>
      <c r="EP128" s="322"/>
      <c r="EQ128" s="322"/>
      <c r="ER128" s="322"/>
      <c r="ES128" s="322"/>
      <c r="ET128" s="322"/>
      <c r="EU128" s="322"/>
      <c r="EV128" s="322"/>
      <c r="EW128" s="322"/>
      <c r="EX128" s="322"/>
      <c r="EY128" s="322"/>
      <c r="EZ128" s="322"/>
      <c r="FA128" s="322"/>
      <c r="FB128" s="322"/>
      <c r="FC128" s="322"/>
      <c r="FD128" s="322"/>
      <c r="FE128" s="322"/>
      <c r="FF128" s="322"/>
      <c r="FG128" s="322"/>
      <c r="FH128" s="322"/>
      <c r="FI128" s="322"/>
      <c r="FJ128" s="322"/>
      <c r="FK128" s="322"/>
      <c r="FL128" s="322"/>
      <c r="FM128" s="322"/>
      <c r="FN128" s="322"/>
      <c r="FO128" s="322"/>
      <c r="FP128" s="322"/>
      <c r="FQ128" s="322"/>
      <c r="FR128" s="322"/>
      <c r="FS128" s="322"/>
      <c r="FT128" s="322"/>
      <c r="FU128" s="322"/>
      <c r="FV128" s="322"/>
      <c r="FW128" s="322"/>
      <c r="FX128" s="322"/>
      <c r="FY128" s="322"/>
      <c r="FZ128" s="322"/>
      <c r="GA128" s="322"/>
      <c r="GB128" s="322"/>
      <c r="GC128" s="322"/>
      <c r="GD128" s="322"/>
      <c r="GE128" s="322"/>
      <c r="GF128" s="322"/>
      <c r="GG128" s="322"/>
      <c r="GH128" s="322"/>
      <c r="GI128" s="322"/>
      <c r="GJ128" s="322"/>
      <c r="GK128" s="322"/>
      <c r="GL128" s="322"/>
      <c r="GM128" s="322"/>
      <c r="GN128" s="322"/>
      <c r="GO128" s="322"/>
      <c r="GP128" s="322"/>
      <c r="GQ128" s="322"/>
      <c r="GR128" s="322"/>
      <c r="GS128" s="322"/>
      <c r="GT128" s="322"/>
      <c r="GU128" s="322"/>
      <c r="GV128" s="322"/>
      <c r="GW128" s="322"/>
      <c r="GX128" s="322"/>
      <c r="GY128" s="322"/>
      <c r="GZ128" s="322"/>
      <c r="HA128" s="322"/>
      <c r="HB128" s="322"/>
      <c r="HC128" s="322"/>
      <c r="HD128" s="322"/>
      <c r="HE128" s="322"/>
      <c r="HF128" s="322"/>
      <c r="HG128" s="322"/>
      <c r="HH128" s="322"/>
      <c r="HI128" s="322"/>
      <c r="HJ128" s="322"/>
      <c r="HK128" s="322"/>
      <c r="HL128" s="322"/>
      <c r="HM128" s="322"/>
      <c r="HN128" s="322"/>
      <c r="HO128" s="322"/>
      <c r="HP128" s="322"/>
      <c r="HQ128" s="322"/>
      <c r="HR128" s="322"/>
      <c r="HS128" s="322"/>
      <c r="HT128" s="322"/>
      <c r="HU128" s="322"/>
      <c r="HV128" s="322"/>
      <c r="HW128" s="322"/>
      <c r="HX128" s="322"/>
      <c r="HY128" s="322"/>
      <c r="HZ128" s="322"/>
      <c r="IA128" s="322"/>
      <c r="IB128" s="322"/>
      <c r="IC128" s="322"/>
    </row>
    <row r="129" spans="1:237" ht="14.45" customHeight="1" thickBot="1" x14ac:dyDescent="0.3">
      <c r="A129" s="335"/>
      <c r="B129" s="430"/>
      <c r="C129" s="629" t="s">
        <v>380</v>
      </c>
      <c r="D129" s="628" t="s">
        <v>539</v>
      </c>
      <c r="E129" s="636">
        <v>0</v>
      </c>
      <c r="F129" s="335"/>
      <c r="G129" s="335"/>
      <c r="H129" s="335"/>
      <c r="I129" s="335"/>
      <c r="J129" s="335"/>
      <c r="K129" s="335"/>
      <c r="L129" s="335"/>
      <c r="M129" s="335"/>
      <c r="N129" s="335"/>
      <c r="O129" s="335"/>
      <c r="P129" s="335"/>
      <c r="Q129" s="335"/>
      <c r="R129" s="335"/>
      <c r="S129" s="335"/>
      <c r="T129" s="335"/>
      <c r="U129" s="335"/>
      <c r="V129" s="335"/>
      <c r="W129" s="335"/>
      <c r="X129" s="335"/>
      <c r="Y129" s="335"/>
      <c r="Z129" s="335"/>
      <c r="AA129" s="335"/>
      <c r="AB129" s="335"/>
      <c r="AC129" s="335"/>
      <c r="AD129" s="335"/>
      <c r="AE129" s="335"/>
      <c r="AF129" s="335"/>
      <c r="AG129" s="335"/>
      <c r="AH129" s="335"/>
      <c r="AI129" s="335"/>
      <c r="AJ129" s="335"/>
      <c r="AK129" s="335"/>
      <c r="AL129" s="335"/>
      <c r="AM129" s="335"/>
      <c r="AN129" s="335"/>
      <c r="AO129" s="335"/>
      <c r="AP129" s="335"/>
      <c r="AQ129" s="335"/>
      <c r="AR129" s="335"/>
      <c r="AS129" s="335"/>
      <c r="AT129" s="335"/>
      <c r="AU129" s="335"/>
      <c r="AV129" s="335"/>
      <c r="AW129" s="335"/>
      <c r="AX129" s="335"/>
      <c r="AY129" s="335"/>
      <c r="AZ129" s="335"/>
      <c r="BA129" s="335"/>
      <c r="BB129" s="335"/>
      <c r="BC129" s="335"/>
      <c r="BD129" s="335"/>
      <c r="BE129" s="335"/>
      <c r="BF129" s="335"/>
      <c r="BG129" s="335"/>
      <c r="BH129" s="335"/>
      <c r="BI129" s="335"/>
      <c r="BJ129" s="335"/>
      <c r="BK129" s="335"/>
      <c r="BL129" s="335"/>
      <c r="BM129" s="335"/>
      <c r="BN129" s="335"/>
      <c r="BO129" s="335"/>
      <c r="BP129" s="335"/>
      <c r="BQ129" s="335"/>
      <c r="BR129" s="335"/>
      <c r="BS129" s="335"/>
      <c r="BT129" s="322"/>
      <c r="BU129" s="322"/>
      <c r="BV129" s="322"/>
      <c r="BW129" s="322"/>
      <c r="BX129" s="322"/>
      <c r="BY129" s="322"/>
      <c r="BZ129" s="322"/>
      <c r="CA129" s="322"/>
      <c r="CB129" s="322"/>
      <c r="CC129" s="322"/>
      <c r="CD129" s="322"/>
      <c r="CE129" s="322"/>
      <c r="CF129" s="322"/>
      <c r="CG129" s="322"/>
      <c r="CH129" s="322"/>
      <c r="CI129" s="322"/>
      <c r="CJ129" s="322"/>
      <c r="CK129" s="322"/>
      <c r="CL129" s="322"/>
      <c r="CM129" s="322"/>
      <c r="CN129" s="322"/>
      <c r="CO129" s="322"/>
      <c r="CP129" s="322"/>
      <c r="CQ129" s="322"/>
      <c r="CR129" s="322"/>
      <c r="CS129" s="322"/>
      <c r="CT129" s="322"/>
      <c r="CU129" s="322"/>
      <c r="CV129" s="322"/>
      <c r="CW129" s="322"/>
      <c r="CX129" s="322"/>
      <c r="CY129" s="322"/>
      <c r="CZ129" s="322"/>
      <c r="DA129" s="322"/>
      <c r="DB129" s="322"/>
      <c r="DC129" s="322"/>
      <c r="DD129" s="322"/>
      <c r="DE129" s="322"/>
      <c r="DF129" s="322"/>
      <c r="DG129" s="322"/>
      <c r="DH129" s="322"/>
      <c r="DI129" s="322"/>
      <c r="DJ129" s="322"/>
      <c r="DK129" s="322"/>
      <c r="DL129" s="322"/>
      <c r="DM129" s="322"/>
      <c r="DN129" s="322"/>
      <c r="DO129" s="322"/>
      <c r="DP129" s="322"/>
      <c r="DQ129" s="322"/>
      <c r="DR129" s="322"/>
      <c r="DS129" s="322"/>
      <c r="DT129" s="322"/>
      <c r="DU129" s="322"/>
      <c r="DV129" s="322"/>
      <c r="DW129" s="322"/>
      <c r="DX129" s="322"/>
      <c r="DY129" s="322"/>
      <c r="DZ129" s="322"/>
      <c r="EA129" s="322"/>
      <c r="EB129" s="322"/>
      <c r="EC129" s="322"/>
      <c r="ED129" s="322"/>
      <c r="EE129" s="322"/>
      <c r="EF129" s="322"/>
      <c r="EG129" s="322"/>
      <c r="EH129" s="322"/>
      <c r="EI129" s="322"/>
      <c r="EJ129" s="322"/>
      <c r="EK129" s="322"/>
      <c r="EL129" s="322"/>
      <c r="EM129" s="322"/>
      <c r="EN129" s="322"/>
      <c r="EO129" s="322"/>
      <c r="EP129" s="322"/>
      <c r="EQ129" s="322"/>
      <c r="ER129" s="322"/>
      <c r="ES129" s="322"/>
      <c r="ET129" s="322"/>
      <c r="EU129" s="322"/>
      <c r="EV129" s="322"/>
      <c r="EW129" s="322"/>
      <c r="EX129" s="322"/>
      <c r="EY129" s="322"/>
      <c r="EZ129" s="322"/>
      <c r="FA129" s="322"/>
      <c r="FB129" s="322"/>
      <c r="FC129" s="322"/>
      <c r="FD129" s="322"/>
      <c r="FE129" s="322"/>
      <c r="FF129" s="322"/>
      <c r="FG129" s="322"/>
      <c r="FH129" s="322"/>
      <c r="FI129" s="322"/>
      <c r="FJ129" s="322"/>
      <c r="FK129" s="322"/>
      <c r="FL129" s="322"/>
      <c r="FM129" s="322"/>
      <c r="FN129" s="322"/>
      <c r="FO129" s="322"/>
      <c r="FP129" s="322"/>
      <c r="FQ129" s="322"/>
      <c r="FR129" s="322"/>
      <c r="FS129" s="322"/>
      <c r="FT129" s="322"/>
      <c r="FU129" s="322"/>
      <c r="FV129" s="322"/>
      <c r="FW129" s="322"/>
      <c r="FX129" s="322"/>
      <c r="FY129" s="322"/>
      <c r="FZ129" s="322"/>
      <c r="GA129" s="322"/>
      <c r="GB129" s="322"/>
      <c r="GC129" s="322"/>
      <c r="GD129" s="322"/>
      <c r="GE129" s="322"/>
      <c r="GF129" s="322"/>
      <c r="GG129" s="322"/>
      <c r="GH129" s="322"/>
      <c r="GI129" s="322"/>
      <c r="GJ129" s="322"/>
      <c r="GK129" s="322"/>
      <c r="GL129" s="322"/>
      <c r="GM129" s="322"/>
      <c r="GN129" s="322"/>
      <c r="GO129" s="322"/>
      <c r="GP129" s="322"/>
      <c r="GQ129" s="322"/>
      <c r="GR129" s="322"/>
      <c r="GS129" s="322"/>
      <c r="GT129" s="322"/>
      <c r="GU129" s="322"/>
      <c r="GV129" s="322"/>
      <c r="GW129" s="322"/>
      <c r="GX129" s="322"/>
      <c r="GY129" s="322"/>
      <c r="GZ129" s="322"/>
      <c r="HA129" s="322"/>
      <c r="HB129" s="322"/>
      <c r="HC129" s="322"/>
      <c r="HD129" s="322"/>
      <c r="HE129" s="322"/>
      <c r="HF129" s="322"/>
      <c r="HG129" s="322"/>
      <c r="HH129" s="322"/>
      <c r="HI129" s="322"/>
      <c r="HJ129" s="322"/>
      <c r="HK129" s="322"/>
      <c r="HL129" s="322"/>
      <c r="HM129" s="322"/>
      <c r="HN129" s="322"/>
      <c r="HO129" s="322"/>
      <c r="HP129" s="322"/>
      <c r="HQ129" s="322"/>
      <c r="HR129" s="322"/>
      <c r="HS129" s="322"/>
      <c r="HT129" s="322"/>
      <c r="HU129" s="322"/>
      <c r="HV129" s="322"/>
      <c r="HW129" s="322"/>
      <c r="HX129" s="322"/>
      <c r="HY129" s="322"/>
      <c r="HZ129" s="322"/>
      <c r="IA129" s="322"/>
      <c r="IB129" s="322"/>
      <c r="IC129" s="322"/>
    </row>
    <row r="130" spans="1:237" ht="14.45" customHeight="1" thickBot="1" x14ac:dyDescent="0.3">
      <c r="A130" s="335"/>
      <c r="B130" s="434"/>
      <c r="C130" s="629" t="s">
        <v>381</v>
      </c>
      <c r="D130" s="628" t="s">
        <v>539</v>
      </c>
      <c r="E130" s="636">
        <v>0</v>
      </c>
      <c r="F130" s="335"/>
      <c r="G130" s="335"/>
      <c r="H130" s="335"/>
      <c r="I130" s="335"/>
      <c r="J130" s="335"/>
      <c r="K130" s="335"/>
      <c r="L130" s="335"/>
      <c r="M130" s="335"/>
      <c r="N130" s="335"/>
      <c r="O130" s="335"/>
      <c r="P130" s="335"/>
      <c r="Q130" s="335"/>
      <c r="R130" s="335"/>
      <c r="S130" s="335"/>
      <c r="T130" s="335"/>
      <c r="U130" s="335"/>
      <c r="V130" s="335"/>
      <c r="W130" s="335"/>
      <c r="X130" s="335"/>
      <c r="Y130" s="335"/>
      <c r="Z130" s="335"/>
      <c r="AA130" s="335"/>
      <c r="AB130" s="335"/>
      <c r="AC130" s="335"/>
      <c r="AD130" s="335"/>
      <c r="AE130" s="335"/>
      <c r="AF130" s="335"/>
      <c r="AG130" s="335"/>
      <c r="AH130" s="335"/>
      <c r="AI130" s="335"/>
      <c r="AJ130" s="335"/>
      <c r="AK130" s="335"/>
      <c r="AL130" s="335"/>
      <c r="AM130" s="335"/>
      <c r="AN130" s="335"/>
      <c r="AO130" s="335"/>
      <c r="AP130" s="335"/>
      <c r="AQ130" s="335"/>
      <c r="AR130" s="335"/>
      <c r="AS130" s="335"/>
      <c r="AT130" s="335"/>
      <c r="AU130" s="335"/>
      <c r="AV130" s="335"/>
      <c r="AW130" s="335"/>
      <c r="AX130" s="335"/>
      <c r="AY130" s="335"/>
      <c r="AZ130" s="335"/>
      <c r="BA130" s="335"/>
      <c r="BB130" s="335"/>
      <c r="BC130" s="335"/>
      <c r="BD130" s="335"/>
      <c r="BE130" s="335"/>
      <c r="BF130" s="335"/>
      <c r="BG130" s="335"/>
      <c r="BH130" s="335"/>
      <c r="BI130" s="335"/>
      <c r="BJ130" s="335"/>
      <c r="BK130" s="335"/>
      <c r="BL130" s="335"/>
      <c r="BM130" s="335"/>
      <c r="BN130" s="335"/>
      <c r="BO130" s="335"/>
      <c r="BP130" s="335"/>
      <c r="BQ130" s="335"/>
      <c r="BR130" s="335"/>
      <c r="BS130" s="335"/>
      <c r="BT130" s="322"/>
      <c r="BU130" s="322"/>
      <c r="BV130" s="322"/>
      <c r="BW130" s="322"/>
      <c r="BX130" s="322"/>
      <c r="BY130" s="322"/>
      <c r="BZ130" s="322"/>
      <c r="CA130" s="322"/>
      <c r="CB130" s="322"/>
      <c r="CC130" s="322"/>
      <c r="CD130" s="322"/>
      <c r="CE130" s="322"/>
      <c r="CF130" s="322"/>
      <c r="CG130" s="322"/>
      <c r="CH130" s="322"/>
      <c r="CI130" s="322"/>
      <c r="CJ130" s="322"/>
      <c r="CK130" s="322"/>
      <c r="CL130" s="322"/>
      <c r="CM130" s="322"/>
      <c r="CN130" s="322"/>
      <c r="CO130" s="322"/>
      <c r="CP130" s="322"/>
      <c r="CQ130" s="322"/>
      <c r="CR130" s="322"/>
      <c r="CS130" s="322"/>
      <c r="CT130" s="322"/>
      <c r="CU130" s="322"/>
      <c r="CV130" s="322"/>
      <c r="CW130" s="322"/>
      <c r="CX130" s="322"/>
      <c r="CY130" s="322"/>
      <c r="CZ130" s="322"/>
      <c r="DA130" s="322"/>
      <c r="DB130" s="322"/>
      <c r="DC130" s="322"/>
      <c r="DD130" s="322"/>
      <c r="DE130" s="322"/>
      <c r="DF130" s="322"/>
      <c r="DG130" s="322"/>
      <c r="DH130" s="322"/>
      <c r="DI130" s="322"/>
      <c r="DJ130" s="322"/>
      <c r="DK130" s="322"/>
      <c r="DL130" s="322"/>
      <c r="DM130" s="322"/>
      <c r="DN130" s="322"/>
      <c r="DO130" s="322"/>
      <c r="DP130" s="322"/>
      <c r="DQ130" s="322"/>
      <c r="DR130" s="322"/>
      <c r="DS130" s="322"/>
      <c r="DT130" s="322"/>
      <c r="DU130" s="322"/>
      <c r="DV130" s="322"/>
      <c r="DW130" s="322"/>
      <c r="DX130" s="322"/>
      <c r="DY130" s="322"/>
      <c r="DZ130" s="322"/>
      <c r="EA130" s="322"/>
      <c r="EB130" s="322"/>
      <c r="EC130" s="322"/>
      <c r="ED130" s="322"/>
      <c r="EE130" s="322"/>
      <c r="EF130" s="322"/>
      <c r="EG130" s="322"/>
      <c r="EH130" s="322"/>
      <c r="EI130" s="322"/>
      <c r="EJ130" s="322"/>
      <c r="EK130" s="322"/>
      <c r="EL130" s="322"/>
      <c r="EM130" s="322"/>
      <c r="EN130" s="322"/>
      <c r="EO130" s="322"/>
      <c r="EP130" s="322"/>
      <c r="EQ130" s="322"/>
      <c r="ER130" s="322"/>
      <c r="ES130" s="322"/>
      <c r="ET130" s="322"/>
      <c r="EU130" s="322"/>
      <c r="EV130" s="322"/>
      <c r="EW130" s="322"/>
      <c r="EX130" s="322"/>
      <c r="EY130" s="322"/>
      <c r="EZ130" s="322"/>
      <c r="FA130" s="322"/>
      <c r="FB130" s="322"/>
      <c r="FC130" s="322"/>
      <c r="FD130" s="322"/>
      <c r="FE130" s="322"/>
      <c r="FF130" s="322"/>
      <c r="FG130" s="322"/>
      <c r="FH130" s="322"/>
      <c r="FI130" s="322"/>
      <c r="FJ130" s="322"/>
      <c r="FK130" s="322"/>
      <c r="FL130" s="322"/>
      <c r="FM130" s="322"/>
      <c r="FN130" s="322"/>
      <c r="FO130" s="322"/>
      <c r="FP130" s="322"/>
      <c r="FQ130" s="322"/>
      <c r="FR130" s="322"/>
      <c r="FS130" s="322"/>
      <c r="FT130" s="322"/>
      <c r="FU130" s="322"/>
      <c r="FV130" s="322"/>
      <c r="FW130" s="322"/>
      <c r="FX130" s="322"/>
      <c r="FY130" s="322"/>
      <c r="FZ130" s="322"/>
      <c r="GA130" s="322"/>
      <c r="GB130" s="322"/>
      <c r="GC130" s="322"/>
      <c r="GD130" s="322"/>
      <c r="GE130" s="322"/>
      <c r="GF130" s="322"/>
      <c r="GG130" s="322"/>
      <c r="GH130" s="322"/>
      <c r="GI130" s="322"/>
      <c r="GJ130" s="322"/>
      <c r="GK130" s="322"/>
      <c r="GL130" s="322"/>
      <c r="GM130" s="322"/>
      <c r="GN130" s="322"/>
      <c r="GO130" s="322"/>
      <c r="GP130" s="322"/>
      <c r="GQ130" s="322"/>
      <c r="GR130" s="322"/>
      <c r="GS130" s="322"/>
      <c r="GT130" s="322"/>
      <c r="GU130" s="322"/>
      <c r="GV130" s="322"/>
      <c r="GW130" s="322"/>
      <c r="GX130" s="322"/>
      <c r="GY130" s="322"/>
      <c r="GZ130" s="322"/>
      <c r="HA130" s="322"/>
      <c r="HB130" s="322"/>
      <c r="HC130" s="322"/>
      <c r="HD130" s="322"/>
      <c r="HE130" s="322"/>
      <c r="HF130" s="322"/>
      <c r="HG130" s="322"/>
      <c r="HH130" s="322"/>
      <c r="HI130" s="322"/>
      <c r="HJ130" s="322"/>
      <c r="HK130" s="322"/>
      <c r="HL130" s="322"/>
      <c r="HM130" s="322"/>
      <c r="HN130" s="322"/>
      <c r="HO130" s="322"/>
      <c r="HP130" s="322"/>
      <c r="HQ130" s="322"/>
      <c r="HR130" s="322"/>
      <c r="HS130" s="322"/>
      <c r="HT130" s="322"/>
      <c r="HU130" s="322"/>
      <c r="HV130" s="322"/>
      <c r="HW130" s="322"/>
      <c r="HX130" s="322"/>
      <c r="HY130" s="322"/>
      <c r="HZ130" s="322"/>
      <c r="IA130" s="322"/>
      <c r="IB130" s="322"/>
      <c r="IC130" s="322"/>
    </row>
    <row r="131" spans="1:237" ht="14.45" customHeight="1" thickBot="1" x14ac:dyDescent="0.3">
      <c r="A131" s="335"/>
      <c r="B131" s="432"/>
      <c r="C131" s="627" t="s">
        <v>555</v>
      </c>
      <c r="D131" s="628" t="s">
        <v>539</v>
      </c>
      <c r="E131" s="636">
        <v>0</v>
      </c>
      <c r="F131" s="335"/>
      <c r="G131" s="335"/>
      <c r="H131" s="335"/>
      <c r="I131" s="335"/>
      <c r="J131" s="335"/>
      <c r="K131" s="335"/>
      <c r="L131" s="335"/>
      <c r="M131" s="335"/>
      <c r="N131" s="335"/>
      <c r="O131" s="335"/>
      <c r="P131" s="335"/>
      <c r="Q131" s="335"/>
      <c r="R131" s="335"/>
      <c r="S131" s="335"/>
      <c r="T131" s="335"/>
      <c r="U131" s="335"/>
      <c r="V131" s="335"/>
      <c r="W131" s="335"/>
      <c r="X131" s="335"/>
      <c r="Y131" s="335"/>
      <c r="Z131" s="335"/>
      <c r="AA131" s="335"/>
      <c r="AB131" s="335"/>
      <c r="AC131" s="335"/>
      <c r="AD131" s="335"/>
      <c r="AE131" s="335"/>
      <c r="AF131" s="335"/>
      <c r="AG131" s="335"/>
      <c r="AH131" s="335"/>
      <c r="AI131" s="335"/>
      <c r="AJ131" s="335"/>
      <c r="AK131" s="335"/>
      <c r="AL131" s="335"/>
      <c r="AM131" s="335"/>
      <c r="AN131" s="335"/>
      <c r="AO131" s="335"/>
      <c r="AP131" s="335"/>
      <c r="AQ131" s="335"/>
      <c r="AR131" s="335"/>
      <c r="AS131" s="335"/>
      <c r="AT131" s="335"/>
      <c r="AU131" s="335"/>
      <c r="AV131" s="335"/>
      <c r="AW131" s="335"/>
      <c r="AX131" s="335"/>
      <c r="AY131" s="335"/>
      <c r="AZ131" s="335"/>
      <c r="BA131" s="335"/>
      <c r="BB131" s="335"/>
      <c r="BC131" s="335"/>
      <c r="BD131" s="335"/>
      <c r="BE131" s="335"/>
      <c r="BF131" s="335"/>
      <c r="BG131" s="335"/>
      <c r="BH131" s="335"/>
      <c r="BI131" s="335"/>
      <c r="BJ131" s="335"/>
      <c r="BK131" s="335"/>
      <c r="BL131" s="335"/>
      <c r="BM131" s="335"/>
      <c r="BN131" s="335"/>
      <c r="BO131" s="335"/>
      <c r="BP131" s="335"/>
      <c r="BQ131" s="335"/>
      <c r="BR131" s="335"/>
      <c r="BS131" s="335"/>
      <c r="BT131" s="322"/>
      <c r="BU131" s="322"/>
      <c r="BV131" s="322"/>
      <c r="BW131" s="322"/>
      <c r="BX131" s="322"/>
      <c r="BY131" s="322"/>
      <c r="BZ131" s="322"/>
      <c r="CA131" s="322"/>
      <c r="CB131" s="322"/>
      <c r="CC131" s="322"/>
      <c r="CD131" s="322"/>
      <c r="CE131" s="322"/>
      <c r="CF131" s="322"/>
      <c r="CG131" s="322"/>
      <c r="CH131" s="322"/>
      <c r="CI131" s="322"/>
      <c r="CJ131" s="322"/>
      <c r="CK131" s="322"/>
      <c r="CL131" s="322"/>
      <c r="CM131" s="322"/>
      <c r="CN131" s="322"/>
      <c r="CO131" s="322"/>
      <c r="CP131" s="322"/>
      <c r="CQ131" s="322"/>
      <c r="CR131" s="322"/>
      <c r="CS131" s="322"/>
      <c r="CT131" s="322"/>
      <c r="CU131" s="322"/>
      <c r="CV131" s="322"/>
      <c r="CW131" s="322"/>
      <c r="CX131" s="322"/>
      <c r="CY131" s="322"/>
      <c r="CZ131" s="322"/>
      <c r="DA131" s="322"/>
      <c r="DB131" s="322"/>
      <c r="DC131" s="322"/>
      <c r="DD131" s="322"/>
      <c r="DE131" s="322"/>
      <c r="DF131" s="322"/>
      <c r="DG131" s="322"/>
      <c r="DH131" s="322"/>
      <c r="DI131" s="322"/>
      <c r="DJ131" s="322"/>
      <c r="DK131" s="322"/>
      <c r="DL131" s="322"/>
      <c r="DM131" s="322"/>
      <c r="DN131" s="322"/>
      <c r="DO131" s="322"/>
      <c r="DP131" s="322"/>
      <c r="DQ131" s="322"/>
      <c r="DR131" s="322"/>
      <c r="DS131" s="322"/>
      <c r="DT131" s="322"/>
      <c r="DU131" s="322"/>
      <c r="DV131" s="322"/>
      <c r="DW131" s="322"/>
      <c r="DX131" s="322"/>
      <c r="DY131" s="322"/>
      <c r="DZ131" s="322"/>
      <c r="EA131" s="322"/>
      <c r="EB131" s="322"/>
      <c r="EC131" s="322"/>
      <c r="ED131" s="322"/>
      <c r="EE131" s="322"/>
      <c r="EF131" s="322"/>
      <c r="EG131" s="322"/>
      <c r="EH131" s="322"/>
      <c r="EI131" s="322"/>
      <c r="EJ131" s="322"/>
      <c r="EK131" s="322"/>
      <c r="EL131" s="322"/>
      <c r="EM131" s="322"/>
      <c r="EN131" s="322"/>
      <c r="EO131" s="322"/>
      <c r="EP131" s="322"/>
      <c r="EQ131" s="322"/>
      <c r="ER131" s="322"/>
      <c r="ES131" s="322"/>
      <c r="ET131" s="322"/>
      <c r="EU131" s="322"/>
      <c r="EV131" s="322"/>
      <c r="EW131" s="322"/>
      <c r="EX131" s="322"/>
      <c r="EY131" s="322"/>
      <c r="EZ131" s="322"/>
      <c r="FA131" s="322"/>
      <c r="FB131" s="322"/>
      <c r="FC131" s="322"/>
      <c r="FD131" s="322"/>
      <c r="FE131" s="322"/>
      <c r="FF131" s="322"/>
      <c r="FG131" s="322"/>
      <c r="FH131" s="322"/>
      <c r="FI131" s="322"/>
      <c r="FJ131" s="322"/>
      <c r="FK131" s="322"/>
      <c r="FL131" s="322"/>
      <c r="FM131" s="322"/>
      <c r="FN131" s="322"/>
      <c r="FO131" s="322"/>
      <c r="FP131" s="322"/>
      <c r="FQ131" s="322"/>
      <c r="FR131" s="322"/>
      <c r="FS131" s="322"/>
      <c r="FT131" s="322"/>
      <c r="FU131" s="322"/>
      <c r="FV131" s="322"/>
      <c r="FW131" s="322"/>
      <c r="FX131" s="322"/>
      <c r="FY131" s="322"/>
      <c r="FZ131" s="322"/>
      <c r="GA131" s="322"/>
      <c r="GB131" s="322"/>
      <c r="GC131" s="322"/>
      <c r="GD131" s="322"/>
      <c r="GE131" s="322"/>
      <c r="GF131" s="322"/>
      <c r="GG131" s="322"/>
      <c r="GH131" s="322"/>
      <c r="GI131" s="322"/>
      <c r="GJ131" s="322"/>
      <c r="GK131" s="322"/>
      <c r="GL131" s="322"/>
      <c r="GM131" s="322"/>
      <c r="GN131" s="322"/>
      <c r="GO131" s="322"/>
      <c r="GP131" s="322"/>
      <c r="GQ131" s="322"/>
      <c r="GR131" s="322"/>
      <c r="GS131" s="322"/>
      <c r="GT131" s="322"/>
      <c r="GU131" s="322"/>
      <c r="GV131" s="322"/>
      <c r="GW131" s="322"/>
      <c r="GX131" s="322"/>
      <c r="GY131" s="322"/>
      <c r="GZ131" s="322"/>
      <c r="HA131" s="322"/>
      <c r="HB131" s="322"/>
      <c r="HC131" s="322"/>
      <c r="HD131" s="322"/>
      <c r="HE131" s="322"/>
      <c r="HF131" s="322"/>
      <c r="HG131" s="322"/>
      <c r="HH131" s="322"/>
      <c r="HI131" s="322"/>
      <c r="HJ131" s="322"/>
      <c r="HK131" s="322"/>
      <c r="HL131" s="322"/>
      <c r="HM131" s="322"/>
      <c r="HN131" s="322"/>
      <c r="HO131" s="322"/>
      <c r="HP131" s="322"/>
      <c r="HQ131" s="322"/>
      <c r="HR131" s="322"/>
      <c r="HS131" s="322"/>
      <c r="HT131" s="322"/>
      <c r="HU131" s="322"/>
      <c r="HV131" s="322"/>
      <c r="HW131" s="322"/>
      <c r="HX131" s="322"/>
      <c r="HY131" s="322"/>
      <c r="HZ131" s="322"/>
      <c r="IA131" s="322"/>
      <c r="IB131" s="322"/>
      <c r="IC131" s="322"/>
    </row>
    <row r="132" spans="1:237" ht="20.25" customHeight="1" thickBot="1" x14ac:dyDescent="0.3">
      <c r="A132" s="335"/>
      <c r="B132" s="433" t="s">
        <v>302</v>
      </c>
      <c r="C132" s="637" t="s">
        <v>382</v>
      </c>
      <c r="D132" s="638" t="s">
        <v>557</v>
      </c>
      <c r="E132" s="639">
        <f>SUM(E133:E135)</f>
        <v>0</v>
      </c>
      <c r="F132" s="335"/>
      <c r="G132" s="335"/>
      <c r="H132" s="335"/>
      <c r="I132" s="335"/>
      <c r="J132" s="335"/>
      <c r="K132" s="335"/>
      <c r="L132" s="335"/>
      <c r="M132" s="335"/>
      <c r="N132" s="335"/>
      <c r="O132" s="335"/>
      <c r="P132" s="335"/>
      <c r="Q132" s="335"/>
      <c r="R132" s="335"/>
      <c r="S132" s="335"/>
      <c r="T132" s="335"/>
      <c r="U132" s="335"/>
      <c r="V132" s="335"/>
      <c r="W132" s="335"/>
      <c r="X132" s="335"/>
      <c r="Y132" s="335"/>
      <c r="Z132" s="335"/>
      <c r="AA132" s="335"/>
      <c r="AB132" s="335"/>
      <c r="AC132" s="335"/>
      <c r="AD132" s="335"/>
      <c r="AE132" s="335"/>
      <c r="AF132" s="335"/>
      <c r="AG132" s="335"/>
      <c r="AH132" s="335"/>
      <c r="AI132" s="335"/>
      <c r="AJ132" s="335"/>
      <c r="AK132" s="335"/>
      <c r="AL132" s="335"/>
      <c r="AM132" s="335"/>
      <c r="AN132" s="335"/>
      <c r="AO132" s="335"/>
      <c r="AP132" s="335"/>
      <c r="AQ132" s="335"/>
      <c r="AR132" s="335"/>
      <c r="AS132" s="335"/>
      <c r="AT132" s="335"/>
      <c r="AU132" s="335"/>
      <c r="AV132" s="335"/>
      <c r="AW132" s="335"/>
      <c r="AX132" s="335"/>
      <c r="AY132" s="335"/>
      <c r="AZ132" s="335"/>
      <c r="BA132" s="335"/>
      <c r="BB132" s="335"/>
      <c r="BC132" s="335"/>
      <c r="BD132" s="335"/>
      <c r="BE132" s="335"/>
      <c r="BF132" s="335"/>
      <c r="BG132" s="335"/>
      <c r="BH132" s="335"/>
      <c r="BI132" s="335"/>
      <c r="BJ132" s="335"/>
      <c r="BK132" s="335"/>
      <c r="BL132" s="335"/>
      <c r="BM132" s="335"/>
      <c r="BN132" s="335"/>
      <c r="BO132" s="335"/>
      <c r="BP132" s="335"/>
      <c r="BQ132" s="335"/>
      <c r="BR132" s="335"/>
      <c r="BS132" s="335"/>
      <c r="BT132" s="322"/>
      <c r="BU132" s="322"/>
      <c r="BV132" s="322"/>
      <c r="BW132" s="322"/>
      <c r="BX132" s="322"/>
      <c r="BY132" s="322"/>
      <c r="BZ132" s="322"/>
      <c r="CA132" s="322"/>
      <c r="CB132" s="322"/>
      <c r="CC132" s="322"/>
      <c r="CD132" s="322"/>
      <c r="CE132" s="322"/>
      <c r="CF132" s="322"/>
      <c r="CG132" s="322"/>
      <c r="CH132" s="322"/>
      <c r="CI132" s="322"/>
      <c r="CJ132" s="322"/>
      <c r="CK132" s="322"/>
      <c r="CL132" s="322"/>
      <c r="CM132" s="322"/>
      <c r="CN132" s="322"/>
      <c r="CO132" s="322"/>
      <c r="CP132" s="322"/>
      <c r="CQ132" s="322"/>
      <c r="CR132" s="322"/>
      <c r="CS132" s="322"/>
      <c r="CT132" s="322"/>
      <c r="CU132" s="322"/>
      <c r="CV132" s="322"/>
      <c r="CW132" s="322"/>
      <c r="CX132" s="322"/>
      <c r="CY132" s="322"/>
      <c r="CZ132" s="322"/>
      <c r="DA132" s="322"/>
      <c r="DB132" s="322"/>
      <c r="DC132" s="322"/>
      <c r="DD132" s="322"/>
      <c r="DE132" s="322"/>
      <c r="DF132" s="322"/>
      <c r="DG132" s="322"/>
      <c r="DH132" s="322"/>
      <c r="DI132" s="322"/>
      <c r="DJ132" s="322"/>
      <c r="DK132" s="322"/>
      <c r="DL132" s="322"/>
      <c r="DM132" s="322"/>
      <c r="DN132" s="322"/>
      <c r="DO132" s="322"/>
      <c r="DP132" s="322"/>
      <c r="DQ132" s="322"/>
      <c r="DR132" s="322"/>
      <c r="DS132" s="322"/>
      <c r="DT132" s="322"/>
      <c r="DU132" s="322"/>
      <c r="DV132" s="322"/>
      <c r="DW132" s="322"/>
      <c r="DX132" s="322"/>
      <c r="DY132" s="322"/>
      <c r="DZ132" s="322"/>
      <c r="EA132" s="322"/>
      <c r="EB132" s="322"/>
      <c r="EC132" s="322"/>
      <c r="ED132" s="322"/>
      <c r="EE132" s="322"/>
      <c r="EF132" s="322"/>
      <c r="EG132" s="322"/>
      <c r="EH132" s="322"/>
      <c r="EI132" s="322"/>
      <c r="EJ132" s="322"/>
      <c r="EK132" s="322"/>
      <c r="EL132" s="322"/>
      <c r="EM132" s="322"/>
      <c r="EN132" s="322"/>
      <c r="EO132" s="322"/>
      <c r="EP132" s="322"/>
      <c r="EQ132" s="322"/>
      <c r="ER132" s="322"/>
      <c r="ES132" s="322"/>
      <c r="ET132" s="322"/>
      <c r="EU132" s="322"/>
      <c r="EV132" s="322"/>
      <c r="EW132" s="322"/>
      <c r="EX132" s="322"/>
      <c r="EY132" s="322"/>
      <c r="EZ132" s="322"/>
      <c r="FA132" s="322"/>
      <c r="FB132" s="322"/>
      <c r="FC132" s="322"/>
      <c r="FD132" s="322"/>
      <c r="FE132" s="322"/>
      <c r="FF132" s="322"/>
      <c r="FG132" s="322"/>
      <c r="FH132" s="322"/>
      <c r="FI132" s="322"/>
      <c r="FJ132" s="322"/>
      <c r="FK132" s="322"/>
      <c r="FL132" s="322"/>
      <c r="FM132" s="322"/>
      <c r="FN132" s="322"/>
      <c r="FO132" s="322"/>
      <c r="FP132" s="322"/>
      <c r="FQ132" s="322"/>
      <c r="FR132" s="322"/>
      <c r="FS132" s="322"/>
      <c r="FT132" s="322"/>
      <c r="FU132" s="322"/>
      <c r="FV132" s="322"/>
      <c r="FW132" s="322"/>
      <c r="FX132" s="322"/>
      <c r="FY132" s="322"/>
      <c r="FZ132" s="322"/>
      <c r="GA132" s="322"/>
      <c r="GB132" s="322"/>
      <c r="GC132" s="322"/>
      <c r="GD132" s="322"/>
      <c r="GE132" s="322"/>
      <c r="GF132" s="322"/>
      <c r="GG132" s="322"/>
      <c r="GH132" s="322"/>
      <c r="GI132" s="322"/>
      <c r="GJ132" s="322"/>
      <c r="GK132" s="322"/>
      <c r="GL132" s="322"/>
      <c r="GM132" s="322"/>
      <c r="GN132" s="322"/>
      <c r="GO132" s="322"/>
      <c r="GP132" s="322"/>
      <c r="GQ132" s="322"/>
      <c r="GR132" s="322"/>
      <c r="GS132" s="322"/>
      <c r="GT132" s="322"/>
      <c r="GU132" s="322"/>
      <c r="GV132" s="322"/>
      <c r="GW132" s="322"/>
      <c r="GX132" s="322"/>
      <c r="GY132" s="322"/>
      <c r="GZ132" s="322"/>
      <c r="HA132" s="322"/>
      <c r="HB132" s="322"/>
      <c r="HC132" s="322"/>
      <c r="HD132" s="322"/>
      <c r="HE132" s="322"/>
      <c r="HF132" s="322"/>
      <c r="HG132" s="322"/>
      <c r="HH132" s="322"/>
      <c r="HI132" s="322"/>
      <c r="HJ132" s="322"/>
      <c r="HK132" s="322"/>
      <c r="HL132" s="322"/>
      <c r="HM132" s="322"/>
      <c r="HN132" s="322"/>
      <c r="HO132" s="322"/>
      <c r="HP132" s="322"/>
      <c r="HQ132" s="322"/>
      <c r="HR132" s="322"/>
      <c r="HS132" s="322"/>
      <c r="HT132" s="322"/>
      <c r="HU132" s="322"/>
      <c r="HV132" s="322"/>
      <c r="HW132" s="322"/>
      <c r="HX132" s="322"/>
      <c r="HY132" s="322"/>
      <c r="HZ132" s="322"/>
      <c r="IA132" s="322"/>
      <c r="IB132" s="322"/>
      <c r="IC132" s="322"/>
    </row>
    <row r="133" spans="1:237" ht="14.45" customHeight="1" thickBot="1" x14ac:dyDescent="0.3">
      <c r="A133" s="335"/>
      <c r="B133" s="434"/>
      <c r="C133" s="629" t="s">
        <v>383</v>
      </c>
      <c r="D133" s="628" t="s">
        <v>539</v>
      </c>
      <c r="E133" s="636">
        <v>0</v>
      </c>
      <c r="F133" s="335"/>
      <c r="G133" s="335"/>
      <c r="H133" s="335"/>
      <c r="I133" s="335"/>
      <c r="J133" s="335"/>
      <c r="K133" s="335"/>
      <c r="L133" s="335"/>
      <c r="M133" s="335"/>
      <c r="N133" s="335"/>
      <c r="O133" s="335"/>
      <c r="P133" s="335"/>
      <c r="Q133" s="335"/>
      <c r="R133" s="335"/>
      <c r="S133" s="335"/>
      <c r="T133" s="335"/>
      <c r="U133" s="335"/>
      <c r="V133" s="335"/>
      <c r="W133" s="335"/>
      <c r="X133" s="335"/>
      <c r="Y133" s="335"/>
      <c r="Z133" s="335"/>
      <c r="AA133" s="335"/>
      <c r="AB133" s="335"/>
      <c r="AC133" s="335"/>
      <c r="AD133" s="335"/>
      <c r="AE133" s="335"/>
      <c r="AF133" s="335"/>
      <c r="AG133" s="335"/>
      <c r="AH133" s="335"/>
      <c r="AI133" s="335"/>
      <c r="AJ133" s="335"/>
      <c r="AK133" s="335"/>
      <c r="AL133" s="335"/>
      <c r="AM133" s="335"/>
      <c r="AN133" s="335"/>
      <c r="AO133" s="335"/>
      <c r="AP133" s="335"/>
      <c r="AQ133" s="335"/>
      <c r="AR133" s="335"/>
      <c r="AS133" s="335"/>
      <c r="AT133" s="335"/>
      <c r="AU133" s="335"/>
      <c r="AV133" s="335"/>
      <c r="AW133" s="335"/>
      <c r="AX133" s="335"/>
      <c r="AY133" s="335"/>
      <c r="AZ133" s="335"/>
      <c r="BA133" s="335"/>
      <c r="BB133" s="335"/>
      <c r="BC133" s="335"/>
      <c r="BD133" s="335"/>
      <c r="BE133" s="335"/>
      <c r="BF133" s="335"/>
      <c r="BG133" s="335"/>
      <c r="BH133" s="335"/>
      <c r="BI133" s="335"/>
      <c r="BJ133" s="335"/>
      <c r="BK133" s="335"/>
      <c r="BL133" s="335"/>
      <c r="BM133" s="335"/>
      <c r="BN133" s="335"/>
      <c r="BO133" s="335"/>
      <c r="BP133" s="335"/>
      <c r="BQ133" s="335"/>
      <c r="BR133" s="335"/>
      <c r="BS133" s="335"/>
      <c r="BT133" s="322"/>
      <c r="BU133" s="322"/>
      <c r="BV133" s="322"/>
      <c r="BW133" s="322"/>
      <c r="BX133" s="322"/>
      <c r="BY133" s="322"/>
      <c r="BZ133" s="322"/>
      <c r="CA133" s="322"/>
      <c r="CB133" s="322"/>
      <c r="CC133" s="322"/>
      <c r="CD133" s="322"/>
      <c r="CE133" s="322"/>
      <c r="CF133" s="322"/>
      <c r="CG133" s="322"/>
      <c r="CH133" s="322"/>
      <c r="CI133" s="322"/>
      <c r="CJ133" s="322"/>
      <c r="CK133" s="322"/>
      <c r="CL133" s="322"/>
      <c r="CM133" s="322"/>
      <c r="CN133" s="322"/>
      <c r="CO133" s="322"/>
      <c r="CP133" s="322"/>
      <c r="CQ133" s="322"/>
      <c r="CR133" s="322"/>
      <c r="CS133" s="322"/>
      <c r="CT133" s="322"/>
      <c r="CU133" s="322"/>
      <c r="CV133" s="322"/>
      <c r="CW133" s="322"/>
      <c r="CX133" s="322"/>
      <c r="CY133" s="322"/>
      <c r="CZ133" s="322"/>
      <c r="DA133" s="322"/>
      <c r="DB133" s="322"/>
      <c r="DC133" s="322"/>
      <c r="DD133" s="322"/>
      <c r="DE133" s="322"/>
      <c r="DF133" s="322"/>
      <c r="DG133" s="322"/>
      <c r="DH133" s="322"/>
      <c r="DI133" s="322"/>
      <c r="DJ133" s="322"/>
      <c r="DK133" s="322"/>
      <c r="DL133" s="322"/>
      <c r="DM133" s="322"/>
      <c r="DN133" s="322"/>
      <c r="DO133" s="322"/>
      <c r="DP133" s="322"/>
      <c r="DQ133" s="322"/>
      <c r="DR133" s="322"/>
      <c r="DS133" s="322"/>
      <c r="DT133" s="322"/>
      <c r="DU133" s="322"/>
      <c r="DV133" s="322"/>
      <c r="DW133" s="322"/>
      <c r="DX133" s="322"/>
      <c r="DY133" s="322"/>
      <c r="DZ133" s="322"/>
      <c r="EA133" s="322"/>
      <c r="EB133" s="322"/>
      <c r="EC133" s="322"/>
      <c r="ED133" s="322"/>
      <c r="EE133" s="322"/>
      <c r="EF133" s="322"/>
      <c r="EG133" s="322"/>
      <c r="EH133" s="322"/>
      <c r="EI133" s="322"/>
      <c r="EJ133" s="322"/>
      <c r="EK133" s="322"/>
      <c r="EL133" s="322"/>
      <c r="EM133" s="322"/>
      <c r="EN133" s="322"/>
      <c r="EO133" s="322"/>
      <c r="EP133" s="322"/>
      <c r="EQ133" s="322"/>
      <c r="ER133" s="322"/>
      <c r="ES133" s="322"/>
      <c r="ET133" s="322"/>
      <c r="EU133" s="322"/>
      <c r="EV133" s="322"/>
      <c r="EW133" s="322"/>
      <c r="EX133" s="322"/>
      <c r="EY133" s="322"/>
      <c r="EZ133" s="322"/>
      <c r="FA133" s="322"/>
      <c r="FB133" s="322"/>
      <c r="FC133" s="322"/>
      <c r="FD133" s="322"/>
      <c r="FE133" s="322"/>
      <c r="FF133" s="322"/>
      <c r="FG133" s="322"/>
      <c r="FH133" s="322"/>
      <c r="FI133" s="322"/>
      <c r="FJ133" s="322"/>
      <c r="FK133" s="322"/>
      <c r="FL133" s="322"/>
      <c r="FM133" s="322"/>
      <c r="FN133" s="322"/>
      <c r="FO133" s="322"/>
      <c r="FP133" s="322"/>
      <c r="FQ133" s="322"/>
      <c r="FR133" s="322"/>
      <c r="FS133" s="322"/>
      <c r="FT133" s="322"/>
      <c r="FU133" s="322"/>
      <c r="FV133" s="322"/>
      <c r="FW133" s="322"/>
      <c r="FX133" s="322"/>
      <c r="FY133" s="322"/>
      <c r="FZ133" s="322"/>
      <c r="GA133" s="322"/>
      <c r="GB133" s="322"/>
      <c r="GC133" s="322"/>
      <c r="GD133" s="322"/>
      <c r="GE133" s="322"/>
      <c r="GF133" s="322"/>
      <c r="GG133" s="322"/>
      <c r="GH133" s="322"/>
      <c r="GI133" s="322"/>
      <c r="GJ133" s="322"/>
      <c r="GK133" s="322"/>
      <c r="GL133" s="322"/>
      <c r="GM133" s="322"/>
      <c r="GN133" s="322"/>
      <c r="GO133" s="322"/>
      <c r="GP133" s="322"/>
      <c r="GQ133" s="322"/>
      <c r="GR133" s="322"/>
      <c r="GS133" s="322"/>
      <c r="GT133" s="322"/>
      <c r="GU133" s="322"/>
      <c r="GV133" s="322"/>
      <c r="GW133" s="322"/>
      <c r="GX133" s="322"/>
      <c r="GY133" s="322"/>
      <c r="GZ133" s="322"/>
      <c r="HA133" s="322"/>
      <c r="HB133" s="322"/>
      <c r="HC133" s="322"/>
      <c r="HD133" s="322"/>
      <c r="HE133" s="322"/>
      <c r="HF133" s="322"/>
      <c r="HG133" s="322"/>
      <c r="HH133" s="322"/>
      <c r="HI133" s="322"/>
      <c r="HJ133" s="322"/>
      <c r="HK133" s="322"/>
      <c r="HL133" s="322"/>
      <c r="HM133" s="322"/>
      <c r="HN133" s="322"/>
      <c r="HO133" s="322"/>
      <c r="HP133" s="322"/>
      <c r="HQ133" s="322"/>
      <c r="HR133" s="322"/>
      <c r="HS133" s="322"/>
      <c r="HT133" s="322"/>
      <c r="HU133" s="322"/>
      <c r="HV133" s="322"/>
      <c r="HW133" s="322"/>
      <c r="HX133" s="322"/>
      <c r="HY133" s="322"/>
      <c r="HZ133" s="322"/>
      <c r="IA133" s="322"/>
      <c r="IB133" s="322"/>
      <c r="IC133" s="322"/>
    </row>
    <row r="134" spans="1:237" ht="14.45" customHeight="1" thickBot="1" x14ac:dyDescent="0.3">
      <c r="A134" s="335"/>
      <c r="B134" s="429"/>
      <c r="C134" s="629" t="s">
        <v>384</v>
      </c>
      <c r="D134" s="628" t="s">
        <v>539</v>
      </c>
      <c r="E134" s="636">
        <v>0</v>
      </c>
      <c r="F134" s="335"/>
      <c r="G134" s="335"/>
      <c r="H134" s="335"/>
      <c r="I134" s="335"/>
      <c r="J134" s="335"/>
      <c r="K134" s="335"/>
      <c r="L134" s="335"/>
      <c r="M134" s="335"/>
      <c r="N134" s="335"/>
      <c r="O134" s="335"/>
      <c r="P134" s="335"/>
      <c r="Q134" s="335"/>
      <c r="R134" s="335"/>
      <c r="S134" s="335"/>
      <c r="T134" s="335"/>
      <c r="U134" s="335"/>
      <c r="V134" s="335"/>
      <c r="W134" s="335"/>
      <c r="X134" s="335"/>
      <c r="Y134" s="335"/>
      <c r="Z134" s="335"/>
      <c r="AA134" s="335"/>
      <c r="AB134" s="335"/>
      <c r="AC134" s="335"/>
      <c r="AD134" s="335"/>
      <c r="AE134" s="335"/>
      <c r="AF134" s="335"/>
      <c r="AG134" s="335"/>
      <c r="AH134" s="335"/>
      <c r="AI134" s="335"/>
      <c r="AJ134" s="335"/>
      <c r="AK134" s="335"/>
      <c r="AL134" s="335"/>
      <c r="AM134" s="335"/>
      <c r="AN134" s="335"/>
      <c r="AO134" s="335"/>
      <c r="AP134" s="335"/>
      <c r="AQ134" s="335"/>
      <c r="AR134" s="335"/>
      <c r="AS134" s="335"/>
      <c r="AT134" s="335"/>
      <c r="AU134" s="335"/>
      <c r="AV134" s="335"/>
      <c r="AW134" s="335"/>
      <c r="AX134" s="335"/>
      <c r="AY134" s="335"/>
      <c r="AZ134" s="335"/>
      <c r="BA134" s="335"/>
      <c r="BB134" s="335"/>
      <c r="BC134" s="335"/>
      <c r="BD134" s="335"/>
      <c r="BE134" s="335"/>
      <c r="BF134" s="335"/>
      <c r="BG134" s="335"/>
      <c r="BH134" s="335"/>
      <c r="BI134" s="335"/>
      <c r="BJ134" s="335"/>
      <c r="BK134" s="335"/>
      <c r="BL134" s="335"/>
      <c r="BM134" s="335"/>
      <c r="BN134" s="335"/>
      <c r="BO134" s="335"/>
      <c r="BP134" s="335"/>
      <c r="BQ134" s="335"/>
      <c r="BR134" s="335"/>
      <c r="BS134" s="335"/>
      <c r="BT134" s="322"/>
      <c r="BU134" s="322"/>
      <c r="BV134" s="322"/>
      <c r="BW134" s="322"/>
      <c r="BX134" s="322"/>
      <c r="BY134" s="322"/>
      <c r="BZ134" s="322"/>
      <c r="CA134" s="322"/>
      <c r="CB134" s="322"/>
      <c r="CC134" s="322"/>
      <c r="CD134" s="322"/>
      <c r="CE134" s="322"/>
      <c r="CF134" s="322"/>
      <c r="CG134" s="322"/>
      <c r="CH134" s="322"/>
      <c r="CI134" s="322"/>
      <c r="CJ134" s="322"/>
      <c r="CK134" s="322"/>
      <c r="CL134" s="322"/>
      <c r="CM134" s="322"/>
      <c r="CN134" s="322"/>
      <c r="CO134" s="322"/>
      <c r="CP134" s="322"/>
      <c r="CQ134" s="322"/>
      <c r="CR134" s="322"/>
      <c r="CS134" s="322"/>
      <c r="CT134" s="322"/>
      <c r="CU134" s="322"/>
      <c r="CV134" s="322"/>
      <c r="CW134" s="322"/>
      <c r="CX134" s="322"/>
      <c r="CY134" s="322"/>
      <c r="CZ134" s="322"/>
      <c r="DA134" s="322"/>
      <c r="DB134" s="322"/>
      <c r="DC134" s="322"/>
      <c r="DD134" s="322"/>
      <c r="DE134" s="322"/>
      <c r="DF134" s="322"/>
      <c r="DG134" s="322"/>
      <c r="DH134" s="322"/>
      <c r="DI134" s="322"/>
      <c r="DJ134" s="322"/>
      <c r="DK134" s="322"/>
      <c r="DL134" s="322"/>
      <c r="DM134" s="322"/>
      <c r="DN134" s="322"/>
      <c r="DO134" s="322"/>
      <c r="DP134" s="322"/>
      <c r="DQ134" s="322"/>
      <c r="DR134" s="322"/>
      <c r="DS134" s="322"/>
      <c r="DT134" s="322"/>
      <c r="DU134" s="322"/>
      <c r="DV134" s="322"/>
      <c r="DW134" s="322"/>
      <c r="DX134" s="322"/>
      <c r="DY134" s="322"/>
      <c r="DZ134" s="322"/>
      <c r="EA134" s="322"/>
      <c r="EB134" s="322"/>
      <c r="EC134" s="322"/>
      <c r="ED134" s="322"/>
      <c r="EE134" s="322"/>
      <c r="EF134" s="322"/>
      <c r="EG134" s="322"/>
      <c r="EH134" s="322"/>
      <c r="EI134" s="322"/>
      <c r="EJ134" s="322"/>
      <c r="EK134" s="322"/>
      <c r="EL134" s="322"/>
      <c r="EM134" s="322"/>
      <c r="EN134" s="322"/>
      <c r="EO134" s="322"/>
      <c r="EP134" s="322"/>
      <c r="EQ134" s="322"/>
      <c r="ER134" s="322"/>
      <c r="ES134" s="322"/>
      <c r="ET134" s="322"/>
      <c r="EU134" s="322"/>
      <c r="EV134" s="322"/>
      <c r="EW134" s="322"/>
      <c r="EX134" s="322"/>
      <c r="EY134" s="322"/>
      <c r="EZ134" s="322"/>
      <c r="FA134" s="322"/>
      <c r="FB134" s="322"/>
      <c r="FC134" s="322"/>
      <c r="FD134" s="322"/>
      <c r="FE134" s="322"/>
      <c r="FF134" s="322"/>
      <c r="FG134" s="322"/>
      <c r="FH134" s="322"/>
      <c r="FI134" s="322"/>
      <c r="FJ134" s="322"/>
      <c r="FK134" s="322"/>
      <c r="FL134" s="322"/>
      <c r="FM134" s="322"/>
      <c r="FN134" s="322"/>
      <c r="FO134" s="322"/>
      <c r="FP134" s="322"/>
      <c r="FQ134" s="322"/>
      <c r="FR134" s="322"/>
      <c r="FS134" s="322"/>
      <c r="FT134" s="322"/>
      <c r="FU134" s="322"/>
      <c r="FV134" s="322"/>
      <c r="FW134" s="322"/>
      <c r="FX134" s="322"/>
      <c r="FY134" s="322"/>
      <c r="FZ134" s="322"/>
      <c r="GA134" s="322"/>
      <c r="GB134" s="322"/>
      <c r="GC134" s="322"/>
      <c r="GD134" s="322"/>
      <c r="GE134" s="322"/>
      <c r="GF134" s="322"/>
      <c r="GG134" s="322"/>
      <c r="GH134" s="322"/>
      <c r="GI134" s="322"/>
      <c r="GJ134" s="322"/>
      <c r="GK134" s="322"/>
      <c r="GL134" s="322"/>
      <c r="GM134" s="322"/>
      <c r="GN134" s="322"/>
      <c r="GO134" s="322"/>
      <c r="GP134" s="322"/>
      <c r="GQ134" s="322"/>
      <c r="GR134" s="322"/>
      <c r="GS134" s="322"/>
      <c r="GT134" s="322"/>
      <c r="GU134" s="322"/>
      <c r="GV134" s="322"/>
      <c r="GW134" s="322"/>
      <c r="GX134" s="322"/>
      <c r="GY134" s="322"/>
      <c r="GZ134" s="322"/>
      <c r="HA134" s="322"/>
      <c r="HB134" s="322"/>
      <c r="HC134" s="322"/>
      <c r="HD134" s="322"/>
      <c r="HE134" s="322"/>
      <c r="HF134" s="322"/>
      <c r="HG134" s="322"/>
      <c r="HH134" s="322"/>
      <c r="HI134" s="322"/>
      <c r="HJ134" s="322"/>
      <c r="HK134" s="322"/>
      <c r="HL134" s="322"/>
      <c r="HM134" s="322"/>
      <c r="HN134" s="322"/>
      <c r="HO134" s="322"/>
      <c r="HP134" s="322"/>
      <c r="HQ134" s="322"/>
      <c r="HR134" s="322"/>
      <c r="HS134" s="322"/>
      <c r="HT134" s="322"/>
      <c r="HU134" s="322"/>
      <c r="HV134" s="322"/>
      <c r="HW134" s="322"/>
      <c r="HX134" s="322"/>
      <c r="HY134" s="322"/>
      <c r="HZ134" s="322"/>
      <c r="IA134" s="322"/>
      <c r="IB134" s="322"/>
      <c r="IC134" s="322"/>
    </row>
    <row r="135" spans="1:237" ht="14.45" customHeight="1" thickBot="1" x14ac:dyDescent="0.3">
      <c r="A135" s="335"/>
      <c r="B135" s="432"/>
      <c r="C135" s="627" t="s">
        <v>556</v>
      </c>
      <c r="D135" s="628" t="s">
        <v>539</v>
      </c>
      <c r="E135" s="636">
        <v>0</v>
      </c>
      <c r="F135" s="335"/>
      <c r="G135" s="335"/>
      <c r="H135" s="335"/>
      <c r="I135" s="335"/>
      <c r="J135" s="335"/>
      <c r="K135" s="335"/>
      <c r="L135" s="335"/>
      <c r="M135" s="335"/>
      <c r="N135" s="335"/>
      <c r="O135" s="335"/>
      <c r="P135" s="335"/>
      <c r="Q135" s="335"/>
      <c r="R135" s="335"/>
      <c r="S135" s="335"/>
      <c r="T135" s="335"/>
      <c r="U135" s="335"/>
      <c r="V135" s="335"/>
      <c r="W135" s="335"/>
      <c r="X135" s="335"/>
      <c r="Y135" s="335"/>
      <c r="Z135" s="335"/>
      <c r="AA135" s="335"/>
      <c r="AB135" s="335"/>
      <c r="AC135" s="335"/>
      <c r="AD135" s="335"/>
      <c r="AE135" s="335"/>
      <c r="AF135" s="335"/>
      <c r="AG135" s="335"/>
      <c r="AH135" s="335"/>
      <c r="AI135" s="335"/>
      <c r="AJ135" s="335"/>
      <c r="AK135" s="335"/>
      <c r="AL135" s="335"/>
      <c r="AM135" s="335"/>
      <c r="AN135" s="335"/>
      <c r="AO135" s="335"/>
      <c r="AP135" s="335"/>
      <c r="AQ135" s="335"/>
      <c r="AR135" s="335"/>
      <c r="AS135" s="335"/>
      <c r="AT135" s="335"/>
      <c r="AU135" s="335"/>
      <c r="AV135" s="335"/>
      <c r="AW135" s="335"/>
      <c r="AX135" s="335"/>
      <c r="AY135" s="335"/>
      <c r="AZ135" s="335"/>
      <c r="BA135" s="335"/>
      <c r="BB135" s="335"/>
      <c r="BC135" s="335"/>
      <c r="BD135" s="335"/>
      <c r="BE135" s="335"/>
      <c r="BF135" s="335"/>
      <c r="BG135" s="335"/>
      <c r="BH135" s="335"/>
      <c r="BI135" s="335"/>
      <c r="BJ135" s="335"/>
      <c r="BK135" s="335"/>
      <c r="BL135" s="335"/>
      <c r="BM135" s="335"/>
      <c r="BN135" s="335"/>
      <c r="BO135" s="335"/>
      <c r="BP135" s="335"/>
      <c r="BQ135" s="335"/>
      <c r="BR135" s="335"/>
      <c r="BS135" s="335"/>
      <c r="BT135" s="322"/>
      <c r="BU135" s="322"/>
      <c r="BV135" s="322"/>
      <c r="BW135" s="322"/>
      <c r="BX135" s="322"/>
      <c r="BY135" s="322"/>
      <c r="BZ135" s="322"/>
      <c r="CA135" s="322"/>
      <c r="CB135" s="322"/>
      <c r="CC135" s="322"/>
      <c r="CD135" s="322"/>
      <c r="CE135" s="322"/>
      <c r="CF135" s="322"/>
      <c r="CG135" s="322"/>
      <c r="CH135" s="322"/>
      <c r="CI135" s="322"/>
      <c r="CJ135" s="322"/>
      <c r="CK135" s="322"/>
      <c r="CL135" s="322"/>
      <c r="CM135" s="322"/>
      <c r="CN135" s="322"/>
      <c r="CO135" s="322"/>
      <c r="CP135" s="322"/>
      <c r="CQ135" s="322"/>
      <c r="CR135" s="322"/>
      <c r="CS135" s="322"/>
      <c r="CT135" s="322"/>
      <c r="CU135" s="322"/>
      <c r="CV135" s="322"/>
      <c r="CW135" s="322"/>
      <c r="CX135" s="322"/>
      <c r="CY135" s="322"/>
      <c r="CZ135" s="322"/>
      <c r="DA135" s="322"/>
      <c r="DB135" s="322"/>
      <c r="DC135" s="322"/>
      <c r="DD135" s="322"/>
      <c r="DE135" s="322"/>
      <c r="DF135" s="322"/>
      <c r="DG135" s="322"/>
      <c r="DH135" s="322"/>
      <c r="DI135" s="322"/>
      <c r="DJ135" s="322"/>
      <c r="DK135" s="322"/>
      <c r="DL135" s="322"/>
      <c r="DM135" s="322"/>
      <c r="DN135" s="322"/>
      <c r="DO135" s="322"/>
      <c r="DP135" s="322"/>
      <c r="DQ135" s="322"/>
      <c r="DR135" s="322"/>
      <c r="DS135" s="322"/>
      <c r="DT135" s="322"/>
      <c r="DU135" s="322"/>
      <c r="DV135" s="322"/>
      <c r="DW135" s="322"/>
      <c r="DX135" s="322"/>
      <c r="DY135" s="322"/>
      <c r="DZ135" s="322"/>
      <c r="EA135" s="322"/>
      <c r="EB135" s="322"/>
      <c r="EC135" s="322"/>
      <c r="ED135" s="322"/>
      <c r="EE135" s="322"/>
      <c r="EF135" s="322"/>
      <c r="EG135" s="322"/>
      <c r="EH135" s="322"/>
      <c r="EI135" s="322"/>
      <c r="EJ135" s="322"/>
      <c r="EK135" s="322"/>
      <c r="EL135" s="322"/>
      <c r="EM135" s="322"/>
      <c r="EN135" s="322"/>
      <c r="EO135" s="322"/>
      <c r="EP135" s="322"/>
      <c r="EQ135" s="322"/>
      <c r="ER135" s="322"/>
      <c r="ES135" s="322"/>
      <c r="ET135" s="322"/>
      <c r="EU135" s="322"/>
      <c r="EV135" s="322"/>
      <c r="EW135" s="322"/>
      <c r="EX135" s="322"/>
      <c r="EY135" s="322"/>
      <c r="EZ135" s="322"/>
      <c r="FA135" s="322"/>
      <c r="FB135" s="322"/>
      <c r="FC135" s="322"/>
      <c r="FD135" s="322"/>
      <c r="FE135" s="322"/>
      <c r="FF135" s="322"/>
      <c r="FG135" s="322"/>
      <c r="FH135" s="322"/>
      <c r="FI135" s="322"/>
      <c r="FJ135" s="322"/>
      <c r="FK135" s="322"/>
      <c r="FL135" s="322"/>
      <c r="FM135" s="322"/>
      <c r="FN135" s="322"/>
      <c r="FO135" s="322"/>
      <c r="FP135" s="322"/>
      <c r="FQ135" s="322"/>
      <c r="FR135" s="322"/>
      <c r="FS135" s="322"/>
      <c r="FT135" s="322"/>
      <c r="FU135" s="322"/>
      <c r="FV135" s="322"/>
      <c r="FW135" s="322"/>
      <c r="FX135" s="322"/>
      <c r="FY135" s="322"/>
      <c r="FZ135" s="322"/>
      <c r="GA135" s="322"/>
      <c r="GB135" s="322"/>
      <c r="GC135" s="322"/>
      <c r="GD135" s="322"/>
      <c r="GE135" s="322"/>
      <c r="GF135" s="322"/>
      <c r="GG135" s="322"/>
      <c r="GH135" s="322"/>
      <c r="GI135" s="322"/>
      <c r="GJ135" s="322"/>
      <c r="GK135" s="322"/>
      <c r="GL135" s="322"/>
      <c r="GM135" s="322"/>
      <c r="GN135" s="322"/>
      <c r="GO135" s="322"/>
      <c r="GP135" s="322"/>
      <c r="GQ135" s="322"/>
      <c r="GR135" s="322"/>
      <c r="GS135" s="322"/>
      <c r="GT135" s="322"/>
      <c r="GU135" s="322"/>
      <c r="GV135" s="322"/>
      <c r="GW135" s="322"/>
      <c r="GX135" s="322"/>
      <c r="GY135" s="322"/>
      <c r="GZ135" s="322"/>
      <c r="HA135" s="322"/>
      <c r="HB135" s="322"/>
      <c r="HC135" s="322"/>
      <c r="HD135" s="322"/>
      <c r="HE135" s="322"/>
      <c r="HF135" s="322"/>
      <c r="HG135" s="322"/>
      <c r="HH135" s="322"/>
      <c r="HI135" s="322"/>
      <c r="HJ135" s="322"/>
      <c r="HK135" s="322"/>
      <c r="HL135" s="322"/>
      <c r="HM135" s="322"/>
      <c r="HN135" s="322"/>
      <c r="HO135" s="322"/>
      <c r="HP135" s="322"/>
      <c r="HQ135" s="322"/>
      <c r="HR135" s="322"/>
      <c r="HS135" s="322"/>
      <c r="HT135" s="322"/>
      <c r="HU135" s="322"/>
      <c r="HV135" s="322"/>
      <c r="HW135" s="322"/>
      <c r="HX135" s="322"/>
      <c r="HY135" s="322"/>
      <c r="HZ135" s="322"/>
      <c r="IA135" s="322"/>
      <c r="IB135" s="322"/>
      <c r="IC135" s="322"/>
    </row>
    <row r="136" spans="1:237" ht="14.45" customHeight="1" thickBot="1" x14ac:dyDescent="0.3">
      <c r="A136" s="335"/>
      <c r="B136" s="435" t="s">
        <v>371</v>
      </c>
      <c r="C136" s="637" t="s">
        <v>385</v>
      </c>
      <c r="D136" s="638" t="s">
        <v>557</v>
      </c>
      <c r="E136" s="639">
        <f>SUM(E137:E139)</f>
        <v>0</v>
      </c>
      <c r="F136" s="335"/>
      <c r="G136" s="335"/>
      <c r="H136" s="335"/>
      <c r="I136" s="335"/>
      <c r="J136" s="335"/>
      <c r="K136" s="335"/>
      <c r="L136" s="335"/>
      <c r="M136" s="335"/>
      <c r="N136" s="335"/>
      <c r="O136" s="335"/>
      <c r="P136" s="335"/>
      <c r="Q136" s="335"/>
      <c r="R136" s="335"/>
      <c r="S136" s="335"/>
      <c r="T136" s="335"/>
      <c r="U136" s="335"/>
      <c r="V136" s="335"/>
      <c r="W136" s="335"/>
      <c r="X136" s="335"/>
      <c r="Y136" s="335"/>
      <c r="Z136" s="335"/>
      <c r="AA136" s="335"/>
      <c r="AB136" s="335"/>
      <c r="AC136" s="335"/>
      <c r="AD136" s="335"/>
      <c r="AE136" s="335"/>
      <c r="AF136" s="335"/>
      <c r="AG136" s="335"/>
      <c r="AH136" s="335"/>
      <c r="AI136" s="335"/>
      <c r="AJ136" s="335"/>
      <c r="AK136" s="335"/>
      <c r="AL136" s="335"/>
      <c r="AM136" s="335"/>
      <c r="AN136" s="335"/>
      <c r="AO136" s="335"/>
      <c r="AP136" s="335"/>
      <c r="AQ136" s="335"/>
      <c r="AR136" s="335"/>
      <c r="AS136" s="335"/>
      <c r="AT136" s="335"/>
      <c r="AU136" s="335"/>
      <c r="AV136" s="335"/>
      <c r="AW136" s="335"/>
      <c r="AX136" s="335"/>
      <c r="AY136" s="335"/>
      <c r="AZ136" s="335"/>
      <c r="BA136" s="335"/>
      <c r="BB136" s="335"/>
      <c r="BC136" s="335"/>
      <c r="BD136" s="335"/>
      <c r="BE136" s="335"/>
      <c r="BF136" s="335"/>
      <c r="BG136" s="335"/>
      <c r="BH136" s="335"/>
      <c r="BI136" s="335"/>
      <c r="BJ136" s="335"/>
      <c r="BK136" s="335"/>
      <c r="BL136" s="335"/>
      <c r="BM136" s="335"/>
      <c r="BN136" s="335"/>
      <c r="BO136" s="335"/>
      <c r="BP136" s="335"/>
      <c r="BQ136" s="335"/>
      <c r="BR136" s="335"/>
      <c r="BS136" s="335"/>
      <c r="BT136" s="322"/>
      <c r="BU136" s="322"/>
      <c r="BV136" s="322"/>
      <c r="BW136" s="322"/>
      <c r="BX136" s="322"/>
      <c r="BY136" s="322"/>
      <c r="BZ136" s="322"/>
      <c r="CA136" s="322"/>
      <c r="CB136" s="322"/>
      <c r="CC136" s="322"/>
      <c r="CD136" s="322"/>
      <c r="CE136" s="322"/>
      <c r="CF136" s="322"/>
      <c r="CG136" s="322"/>
      <c r="CH136" s="322"/>
      <c r="CI136" s="322"/>
      <c r="CJ136" s="322"/>
      <c r="CK136" s="322"/>
      <c r="CL136" s="322"/>
      <c r="CM136" s="322"/>
      <c r="CN136" s="322"/>
      <c r="CO136" s="322"/>
      <c r="CP136" s="322"/>
      <c r="CQ136" s="322"/>
      <c r="CR136" s="322"/>
      <c r="CS136" s="322"/>
      <c r="CT136" s="322"/>
      <c r="CU136" s="322"/>
      <c r="CV136" s="322"/>
      <c r="CW136" s="322"/>
      <c r="CX136" s="322"/>
      <c r="CY136" s="322"/>
      <c r="CZ136" s="322"/>
      <c r="DA136" s="322"/>
      <c r="DB136" s="322"/>
      <c r="DC136" s="322"/>
      <c r="DD136" s="322"/>
      <c r="DE136" s="322"/>
      <c r="DF136" s="322"/>
      <c r="DG136" s="322"/>
      <c r="DH136" s="322"/>
      <c r="DI136" s="322"/>
      <c r="DJ136" s="322"/>
      <c r="DK136" s="322"/>
      <c r="DL136" s="322"/>
      <c r="DM136" s="322"/>
      <c r="DN136" s="322"/>
      <c r="DO136" s="322"/>
      <c r="DP136" s="322"/>
      <c r="DQ136" s="322"/>
      <c r="DR136" s="322"/>
      <c r="DS136" s="322"/>
      <c r="DT136" s="322"/>
      <c r="DU136" s="322"/>
      <c r="DV136" s="322"/>
      <c r="DW136" s="322"/>
      <c r="DX136" s="322"/>
      <c r="DY136" s="322"/>
      <c r="DZ136" s="322"/>
      <c r="EA136" s="322"/>
      <c r="EB136" s="322"/>
      <c r="EC136" s="322"/>
      <c r="ED136" s="322"/>
      <c r="EE136" s="322"/>
      <c r="EF136" s="322"/>
      <c r="EG136" s="322"/>
      <c r="EH136" s="322"/>
      <c r="EI136" s="322"/>
      <c r="EJ136" s="322"/>
      <c r="EK136" s="322"/>
      <c r="EL136" s="322"/>
      <c r="EM136" s="322"/>
      <c r="EN136" s="322"/>
      <c r="EO136" s="322"/>
      <c r="EP136" s="322"/>
      <c r="EQ136" s="322"/>
      <c r="ER136" s="322"/>
      <c r="ES136" s="322"/>
      <c r="ET136" s="322"/>
      <c r="EU136" s="322"/>
      <c r="EV136" s="322"/>
      <c r="EW136" s="322"/>
      <c r="EX136" s="322"/>
      <c r="EY136" s="322"/>
      <c r="EZ136" s="322"/>
      <c r="FA136" s="322"/>
      <c r="FB136" s="322"/>
      <c r="FC136" s="322"/>
      <c r="FD136" s="322"/>
      <c r="FE136" s="322"/>
      <c r="FF136" s="322"/>
      <c r="FG136" s="322"/>
      <c r="FH136" s="322"/>
      <c r="FI136" s="322"/>
      <c r="FJ136" s="322"/>
      <c r="FK136" s="322"/>
      <c r="FL136" s="322"/>
      <c r="FM136" s="322"/>
      <c r="FN136" s="322"/>
      <c r="FO136" s="322"/>
      <c r="FP136" s="322"/>
      <c r="FQ136" s="322"/>
      <c r="FR136" s="322"/>
      <c r="FS136" s="322"/>
      <c r="FT136" s="322"/>
      <c r="FU136" s="322"/>
      <c r="FV136" s="322"/>
      <c r="FW136" s="322"/>
      <c r="FX136" s="322"/>
      <c r="FY136" s="322"/>
      <c r="FZ136" s="322"/>
      <c r="GA136" s="322"/>
      <c r="GB136" s="322"/>
      <c r="GC136" s="322"/>
      <c r="GD136" s="322"/>
      <c r="GE136" s="322"/>
      <c r="GF136" s="322"/>
      <c r="GG136" s="322"/>
      <c r="GH136" s="322"/>
      <c r="GI136" s="322"/>
      <c r="GJ136" s="322"/>
      <c r="GK136" s="322"/>
      <c r="GL136" s="322"/>
      <c r="GM136" s="322"/>
      <c r="GN136" s="322"/>
      <c r="GO136" s="322"/>
      <c r="GP136" s="322"/>
      <c r="GQ136" s="322"/>
      <c r="GR136" s="322"/>
      <c r="GS136" s="322"/>
      <c r="GT136" s="322"/>
      <c r="GU136" s="322"/>
      <c r="GV136" s="322"/>
      <c r="GW136" s="322"/>
      <c r="GX136" s="322"/>
      <c r="GY136" s="322"/>
      <c r="GZ136" s="322"/>
      <c r="HA136" s="322"/>
      <c r="HB136" s="322"/>
      <c r="HC136" s="322"/>
      <c r="HD136" s="322"/>
      <c r="HE136" s="322"/>
      <c r="HF136" s="322"/>
      <c r="HG136" s="322"/>
      <c r="HH136" s="322"/>
      <c r="HI136" s="322"/>
      <c r="HJ136" s="322"/>
      <c r="HK136" s="322"/>
      <c r="HL136" s="322"/>
      <c r="HM136" s="322"/>
      <c r="HN136" s="322"/>
      <c r="HO136" s="322"/>
      <c r="HP136" s="322"/>
      <c r="HQ136" s="322"/>
      <c r="HR136" s="322"/>
      <c r="HS136" s="322"/>
      <c r="HT136" s="322"/>
      <c r="HU136" s="322"/>
      <c r="HV136" s="322"/>
      <c r="HW136" s="322"/>
      <c r="HX136" s="322"/>
      <c r="HY136" s="322"/>
      <c r="HZ136" s="322"/>
      <c r="IA136" s="322"/>
      <c r="IB136" s="322"/>
      <c r="IC136" s="322"/>
    </row>
    <row r="137" spans="1:237" ht="14.45" customHeight="1" thickBot="1" x14ac:dyDescent="0.3">
      <c r="A137" s="335"/>
      <c r="B137" s="430" t="s">
        <v>372</v>
      </c>
      <c r="C137" s="629" t="s">
        <v>386</v>
      </c>
      <c r="D137" s="628" t="s">
        <v>539</v>
      </c>
      <c r="E137" s="636">
        <v>0</v>
      </c>
      <c r="F137" s="335"/>
      <c r="G137" s="335"/>
      <c r="H137" s="335"/>
      <c r="I137" s="335"/>
      <c r="J137" s="335"/>
      <c r="K137" s="335"/>
      <c r="L137" s="335"/>
      <c r="M137" s="335"/>
      <c r="N137" s="335"/>
      <c r="O137" s="335"/>
      <c r="P137" s="335"/>
      <c r="Q137" s="335"/>
      <c r="R137" s="335"/>
      <c r="S137" s="335"/>
      <c r="T137" s="335"/>
      <c r="U137" s="335"/>
      <c r="V137" s="335"/>
      <c r="W137" s="335"/>
      <c r="X137" s="335"/>
      <c r="Y137" s="335"/>
      <c r="Z137" s="335"/>
      <c r="AA137" s="335"/>
      <c r="AB137" s="335"/>
      <c r="AC137" s="335"/>
      <c r="AD137" s="335"/>
      <c r="AE137" s="335"/>
      <c r="AF137" s="335"/>
      <c r="AG137" s="335"/>
      <c r="AH137" s="335"/>
      <c r="AI137" s="335"/>
      <c r="AJ137" s="335"/>
      <c r="AK137" s="335"/>
      <c r="AL137" s="335"/>
      <c r="AM137" s="335"/>
      <c r="AN137" s="335"/>
      <c r="AO137" s="335"/>
      <c r="AP137" s="335"/>
      <c r="AQ137" s="335"/>
      <c r="AR137" s="335"/>
      <c r="AS137" s="335"/>
      <c r="AT137" s="335"/>
      <c r="AU137" s="335"/>
      <c r="AV137" s="335"/>
      <c r="AW137" s="335"/>
      <c r="AX137" s="335"/>
      <c r="AY137" s="335"/>
      <c r="AZ137" s="335"/>
      <c r="BA137" s="335"/>
      <c r="BB137" s="335"/>
      <c r="BC137" s="335"/>
      <c r="BD137" s="335"/>
      <c r="BE137" s="335"/>
      <c r="BF137" s="335"/>
      <c r="BG137" s="335"/>
      <c r="BH137" s="335"/>
      <c r="BI137" s="335"/>
      <c r="BJ137" s="335"/>
      <c r="BK137" s="335"/>
      <c r="BL137" s="335"/>
      <c r="BM137" s="335"/>
      <c r="BN137" s="335"/>
      <c r="BO137" s="335"/>
      <c r="BP137" s="335"/>
      <c r="BQ137" s="335"/>
      <c r="BR137" s="335"/>
      <c r="BS137" s="335"/>
      <c r="BT137" s="322"/>
      <c r="BU137" s="322"/>
      <c r="BV137" s="322"/>
      <c r="BW137" s="322"/>
      <c r="BX137" s="322"/>
      <c r="BY137" s="322"/>
      <c r="BZ137" s="322"/>
      <c r="CA137" s="322"/>
      <c r="CB137" s="322"/>
      <c r="CC137" s="322"/>
      <c r="CD137" s="322"/>
      <c r="CE137" s="322"/>
      <c r="CF137" s="322"/>
      <c r="CG137" s="322"/>
      <c r="CH137" s="322"/>
      <c r="CI137" s="322"/>
      <c r="CJ137" s="322"/>
      <c r="CK137" s="322"/>
      <c r="CL137" s="322"/>
      <c r="CM137" s="322"/>
      <c r="CN137" s="322"/>
      <c r="CO137" s="322"/>
      <c r="CP137" s="322"/>
      <c r="CQ137" s="322"/>
      <c r="CR137" s="322"/>
      <c r="CS137" s="322"/>
      <c r="CT137" s="322"/>
      <c r="CU137" s="322"/>
      <c r="CV137" s="322"/>
      <c r="CW137" s="322"/>
      <c r="CX137" s="322"/>
      <c r="CY137" s="322"/>
      <c r="CZ137" s="322"/>
      <c r="DA137" s="322"/>
      <c r="DB137" s="322"/>
      <c r="DC137" s="322"/>
      <c r="DD137" s="322"/>
      <c r="DE137" s="322"/>
      <c r="DF137" s="322"/>
      <c r="DG137" s="322"/>
      <c r="DH137" s="322"/>
      <c r="DI137" s="322"/>
      <c r="DJ137" s="322"/>
      <c r="DK137" s="322"/>
      <c r="DL137" s="322"/>
      <c r="DM137" s="322"/>
      <c r="DN137" s="322"/>
      <c r="DO137" s="322"/>
      <c r="DP137" s="322"/>
      <c r="DQ137" s="322"/>
      <c r="DR137" s="322"/>
      <c r="DS137" s="322"/>
      <c r="DT137" s="322"/>
      <c r="DU137" s="322"/>
      <c r="DV137" s="322"/>
      <c r="DW137" s="322"/>
      <c r="DX137" s="322"/>
      <c r="DY137" s="322"/>
      <c r="DZ137" s="322"/>
      <c r="EA137" s="322"/>
      <c r="EB137" s="322"/>
      <c r="EC137" s="322"/>
      <c r="ED137" s="322"/>
      <c r="EE137" s="322"/>
      <c r="EF137" s="322"/>
      <c r="EG137" s="322"/>
      <c r="EH137" s="322"/>
      <c r="EI137" s="322"/>
      <c r="EJ137" s="322"/>
      <c r="EK137" s="322"/>
      <c r="EL137" s="322"/>
      <c r="EM137" s="322"/>
      <c r="EN137" s="322"/>
      <c r="EO137" s="322"/>
      <c r="EP137" s="322"/>
      <c r="EQ137" s="322"/>
      <c r="ER137" s="322"/>
      <c r="ES137" s="322"/>
      <c r="ET137" s="322"/>
      <c r="EU137" s="322"/>
      <c r="EV137" s="322"/>
      <c r="EW137" s="322"/>
      <c r="EX137" s="322"/>
      <c r="EY137" s="322"/>
      <c r="EZ137" s="322"/>
      <c r="FA137" s="322"/>
      <c r="FB137" s="322"/>
      <c r="FC137" s="322"/>
      <c r="FD137" s="322"/>
      <c r="FE137" s="322"/>
      <c r="FF137" s="322"/>
      <c r="FG137" s="322"/>
      <c r="FH137" s="322"/>
      <c r="FI137" s="322"/>
      <c r="FJ137" s="322"/>
      <c r="FK137" s="322"/>
      <c r="FL137" s="322"/>
      <c r="FM137" s="322"/>
      <c r="FN137" s="322"/>
      <c r="FO137" s="322"/>
      <c r="FP137" s="322"/>
      <c r="FQ137" s="322"/>
      <c r="FR137" s="322"/>
      <c r="FS137" s="322"/>
      <c r="FT137" s="322"/>
      <c r="FU137" s="322"/>
      <c r="FV137" s="322"/>
      <c r="FW137" s="322"/>
      <c r="FX137" s="322"/>
      <c r="FY137" s="322"/>
      <c r="FZ137" s="322"/>
      <c r="GA137" s="322"/>
      <c r="GB137" s="322"/>
      <c r="GC137" s="322"/>
      <c r="GD137" s="322"/>
      <c r="GE137" s="322"/>
      <c r="GF137" s="322"/>
      <c r="GG137" s="322"/>
      <c r="GH137" s="322"/>
      <c r="GI137" s="322"/>
      <c r="GJ137" s="322"/>
      <c r="GK137" s="322"/>
      <c r="GL137" s="322"/>
      <c r="GM137" s="322"/>
      <c r="GN137" s="322"/>
      <c r="GO137" s="322"/>
      <c r="GP137" s="322"/>
      <c r="GQ137" s="322"/>
      <c r="GR137" s="322"/>
      <c r="GS137" s="322"/>
      <c r="GT137" s="322"/>
      <c r="GU137" s="322"/>
      <c r="GV137" s="322"/>
      <c r="GW137" s="322"/>
      <c r="GX137" s="322"/>
      <c r="GY137" s="322"/>
      <c r="GZ137" s="322"/>
      <c r="HA137" s="322"/>
      <c r="HB137" s="322"/>
      <c r="HC137" s="322"/>
      <c r="HD137" s="322"/>
      <c r="HE137" s="322"/>
      <c r="HF137" s="322"/>
      <c r="HG137" s="322"/>
      <c r="HH137" s="322"/>
      <c r="HI137" s="322"/>
      <c r="HJ137" s="322"/>
      <c r="HK137" s="322"/>
      <c r="HL137" s="322"/>
      <c r="HM137" s="322"/>
      <c r="HN137" s="322"/>
      <c r="HO137" s="322"/>
      <c r="HP137" s="322"/>
      <c r="HQ137" s="322"/>
      <c r="HR137" s="322"/>
      <c r="HS137" s="322"/>
      <c r="HT137" s="322"/>
      <c r="HU137" s="322"/>
      <c r="HV137" s="322"/>
      <c r="HW137" s="322"/>
      <c r="HX137" s="322"/>
      <c r="HY137" s="322"/>
      <c r="HZ137" s="322"/>
      <c r="IA137" s="322"/>
      <c r="IB137" s="322"/>
      <c r="IC137" s="322"/>
    </row>
    <row r="138" spans="1:237" ht="14.45" customHeight="1" thickBot="1" x14ac:dyDescent="0.3">
      <c r="A138" s="335"/>
      <c r="B138" s="434"/>
      <c r="C138" s="629" t="s">
        <v>387</v>
      </c>
      <c r="D138" s="628" t="s">
        <v>539</v>
      </c>
      <c r="E138" s="636">
        <v>0</v>
      </c>
      <c r="F138" s="335"/>
      <c r="G138" s="335"/>
      <c r="H138" s="335"/>
      <c r="I138" s="335"/>
      <c r="J138" s="335"/>
      <c r="K138" s="335"/>
      <c r="L138" s="335"/>
      <c r="M138" s="335"/>
      <c r="N138" s="335"/>
      <c r="O138" s="335"/>
      <c r="P138" s="335"/>
      <c r="Q138" s="335"/>
      <c r="R138" s="335"/>
      <c r="S138" s="335"/>
      <c r="T138" s="335"/>
      <c r="U138" s="335"/>
      <c r="V138" s="335"/>
      <c r="W138" s="335"/>
      <c r="X138" s="335"/>
      <c r="Y138" s="335"/>
      <c r="Z138" s="335"/>
      <c r="AA138" s="335"/>
      <c r="AB138" s="335"/>
      <c r="AC138" s="335"/>
      <c r="AD138" s="335"/>
      <c r="AE138" s="335"/>
      <c r="AF138" s="335"/>
      <c r="AG138" s="335"/>
      <c r="AH138" s="335"/>
      <c r="AI138" s="335"/>
      <c r="AJ138" s="335"/>
      <c r="AK138" s="335"/>
      <c r="AL138" s="335"/>
      <c r="AM138" s="335"/>
      <c r="AN138" s="335"/>
      <c r="AO138" s="335"/>
      <c r="AP138" s="335"/>
      <c r="AQ138" s="335"/>
      <c r="AR138" s="335"/>
      <c r="AS138" s="335"/>
      <c r="AT138" s="335"/>
      <c r="AU138" s="335"/>
      <c r="AV138" s="335"/>
      <c r="AW138" s="335"/>
      <c r="AX138" s="335"/>
      <c r="AY138" s="335"/>
      <c r="AZ138" s="335"/>
      <c r="BA138" s="335"/>
      <c r="BB138" s="335"/>
      <c r="BC138" s="335"/>
      <c r="BD138" s="335"/>
      <c r="BE138" s="335"/>
      <c r="BF138" s="335"/>
      <c r="BG138" s="335"/>
      <c r="BH138" s="335"/>
      <c r="BI138" s="335"/>
      <c r="BJ138" s="335"/>
      <c r="BK138" s="335"/>
      <c r="BL138" s="335"/>
      <c r="BM138" s="335"/>
      <c r="BN138" s="335"/>
      <c r="BO138" s="335"/>
      <c r="BP138" s="335"/>
      <c r="BQ138" s="335"/>
      <c r="BR138" s="335"/>
      <c r="BS138" s="335"/>
      <c r="BT138" s="322"/>
      <c r="BU138" s="322"/>
      <c r="BV138" s="322"/>
      <c r="BW138" s="322"/>
      <c r="BX138" s="322"/>
      <c r="BY138" s="322"/>
      <c r="BZ138" s="322"/>
      <c r="CA138" s="322"/>
      <c r="CB138" s="322"/>
      <c r="CC138" s="322"/>
      <c r="CD138" s="322"/>
      <c r="CE138" s="322"/>
      <c r="CF138" s="322"/>
      <c r="CG138" s="322"/>
      <c r="CH138" s="322"/>
      <c r="CI138" s="322"/>
      <c r="CJ138" s="322"/>
      <c r="CK138" s="322"/>
      <c r="CL138" s="322"/>
      <c r="CM138" s="322"/>
      <c r="CN138" s="322"/>
      <c r="CO138" s="322"/>
      <c r="CP138" s="322"/>
      <c r="CQ138" s="322"/>
      <c r="CR138" s="322"/>
      <c r="CS138" s="322"/>
      <c r="CT138" s="322"/>
      <c r="CU138" s="322"/>
      <c r="CV138" s="322"/>
      <c r="CW138" s="322"/>
      <c r="CX138" s="322"/>
      <c r="CY138" s="322"/>
      <c r="CZ138" s="322"/>
      <c r="DA138" s="322"/>
      <c r="DB138" s="322"/>
      <c r="DC138" s="322"/>
      <c r="DD138" s="322"/>
      <c r="DE138" s="322"/>
      <c r="DF138" s="322"/>
      <c r="DG138" s="322"/>
      <c r="DH138" s="322"/>
      <c r="DI138" s="322"/>
      <c r="DJ138" s="322"/>
      <c r="DK138" s="322"/>
      <c r="DL138" s="322"/>
      <c r="DM138" s="322"/>
      <c r="DN138" s="322"/>
      <c r="DO138" s="322"/>
      <c r="DP138" s="322"/>
      <c r="DQ138" s="322"/>
      <c r="DR138" s="322"/>
      <c r="DS138" s="322"/>
      <c r="DT138" s="322"/>
      <c r="DU138" s="322"/>
      <c r="DV138" s="322"/>
      <c r="DW138" s="322"/>
      <c r="DX138" s="322"/>
      <c r="DY138" s="322"/>
      <c r="DZ138" s="322"/>
      <c r="EA138" s="322"/>
      <c r="EB138" s="322"/>
      <c r="EC138" s="322"/>
      <c r="ED138" s="322"/>
      <c r="EE138" s="322"/>
      <c r="EF138" s="322"/>
      <c r="EG138" s="322"/>
      <c r="EH138" s="322"/>
      <c r="EI138" s="322"/>
      <c r="EJ138" s="322"/>
      <c r="EK138" s="322"/>
      <c r="EL138" s="322"/>
      <c r="EM138" s="322"/>
      <c r="EN138" s="322"/>
      <c r="EO138" s="322"/>
      <c r="EP138" s="322"/>
      <c r="EQ138" s="322"/>
      <c r="ER138" s="322"/>
      <c r="ES138" s="322"/>
      <c r="ET138" s="322"/>
      <c r="EU138" s="322"/>
      <c r="EV138" s="322"/>
      <c r="EW138" s="322"/>
      <c r="EX138" s="322"/>
      <c r="EY138" s="322"/>
      <c r="EZ138" s="322"/>
      <c r="FA138" s="322"/>
      <c r="FB138" s="322"/>
      <c r="FC138" s="322"/>
      <c r="FD138" s="322"/>
      <c r="FE138" s="322"/>
      <c r="FF138" s="322"/>
      <c r="FG138" s="322"/>
      <c r="FH138" s="322"/>
      <c r="FI138" s="322"/>
      <c r="FJ138" s="322"/>
      <c r="FK138" s="322"/>
      <c r="FL138" s="322"/>
      <c r="FM138" s="322"/>
      <c r="FN138" s="322"/>
      <c r="FO138" s="322"/>
      <c r="FP138" s="322"/>
      <c r="FQ138" s="322"/>
      <c r="FR138" s="322"/>
      <c r="FS138" s="322"/>
      <c r="FT138" s="322"/>
      <c r="FU138" s="322"/>
      <c r="FV138" s="322"/>
      <c r="FW138" s="322"/>
      <c r="FX138" s="322"/>
      <c r="FY138" s="322"/>
      <c r="FZ138" s="322"/>
      <c r="GA138" s="322"/>
      <c r="GB138" s="322"/>
      <c r="GC138" s="322"/>
      <c r="GD138" s="322"/>
      <c r="GE138" s="322"/>
      <c r="GF138" s="322"/>
      <c r="GG138" s="322"/>
      <c r="GH138" s="322"/>
      <c r="GI138" s="322"/>
      <c r="GJ138" s="322"/>
      <c r="GK138" s="322"/>
      <c r="GL138" s="322"/>
      <c r="GM138" s="322"/>
      <c r="GN138" s="322"/>
      <c r="GO138" s="322"/>
      <c r="GP138" s="322"/>
      <c r="GQ138" s="322"/>
      <c r="GR138" s="322"/>
      <c r="GS138" s="322"/>
      <c r="GT138" s="322"/>
      <c r="GU138" s="322"/>
      <c r="GV138" s="322"/>
      <c r="GW138" s="322"/>
      <c r="GX138" s="322"/>
      <c r="GY138" s="322"/>
      <c r="GZ138" s="322"/>
      <c r="HA138" s="322"/>
      <c r="HB138" s="322"/>
      <c r="HC138" s="322"/>
      <c r="HD138" s="322"/>
      <c r="HE138" s="322"/>
      <c r="HF138" s="322"/>
      <c r="HG138" s="322"/>
      <c r="HH138" s="322"/>
      <c r="HI138" s="322"/>
      <c r="HJ138" s="322"/>
      <c r="HK138" s="322"/>
      <c r="HL138" s="322"/>
      <c r="HM138" s="322"/>
      <c r="HN138" s="322"/>
      <c r="HO138" s="322"/>
      <c r="HP138" s="322"/>
      <c r="HQ138" s="322"/>
      <c r="HR138" s="322"/>
      <c r="HS138" s="322"/>
      <c r="HT138" s="322"/>
      <c r="HU138" s="322"/>
      <c r="HV138" s="322"/>
      <c r="HW138" s="322"/>
      <c r="HX138" s="322"/>
      <c r="HY138" s="322"/>
      <c r="HZ138" s="322"/>
      <c r="IA138" s="322"/>
      <c r="IB138" s="322"/>
      <c r="IC138" s="322"/>
    </row>
    <row r="139" spans="1:237" ht="13.5" customHeight="1" x14ac:dyDescent="0.25">
      <c r="A139" s="335"/>
      <c r="B139" s="429"/>
      <c r="C139" s="629" t="s">
        <v>388</v>
      </c>
      <c r="D139" s="628" t="s">
        <v>539</v>
      </c>
      <c r="E139" s="636">
        <v>0</v>
      </c>
      <c r="F139" s="335"/>
      <c r="G139" s="335"/>
      <c r="H139" s="335"/>
      <c r="I139" s="335"/>
      <c r="J139" s="335"/>
      <c r="K139" s="335"/>
      <c r="L139" s="335"/>
      <c r="M139" s="335"/>
      <c r="N139" s="335"/>
      <c r="O139" s="335"/>
      <c r="P139" s="335"/>
      <c r="Q139" s="335"/>
      <c r="R139" s="335"/>
      <c r="S139" s="335"/>
      <c r="T139" s="335"/>
      <c r="U139" s="335"/>
      <c r="V139" s="335"/>
      <c r="W139" s="335"/>
      <c r="X139" s="335"/>
      <c r="Y139" s="335"/>
      <c r="Z139" s="335"/>
      <c r="AA139" s="335"/>
      <c r="AB139" s="335"/>
      <c r="AC139" s="335"/>
      <c r="AD139" s="335"/>
      <c r="AE139" s="335"/>
      <c r="AF139" s="335"/>
      <c r="AG139" s="335"/>
      <c r="AH139" s="335"/>
      <c r="AI139" s="335"/>
      <c r="AJ139" s="335"/>
      <c r="AK139" s="335"/>
      <c r="AL139" s="335"/>
      <c r="AM139" s="335"/>
      <c r="AN139" s="335"/>
      <c r="AO139" s="335"/>
      <c r="AP139" s="335"/>
      <c r="AQ139" s="335"/>
      <c r="AR139" s="335"/>
      <c r="AS139" s="335"/>
      <c r="AT139" s="335"/>
      <c r="AU139" s="335"/>
      <c r="AV139" s="335"/>
      <c r="AW139" s="335"/>
      <c r="AX139" s="335"/>
      <c r="AY139" s="335"/>
      <c r="AZ139" s="335"/>
      <c r="BA139" s="335"/>
      <c r="BB139" s="335"/>
      <c r="BC139" s="335"/>
      <c r="BD139" s="335"/>
      <c r="BE139" s="335"/>
      <c r="BF139" s="335"/>
      <c r="BG139" s="335"/>
      <c r="BH139" s="335"/>
      <c r="BI139" s="335"/>
      <c r="BJ139" s="335"/>
      <c r="BK139" s="335"/>
      <c r="BL139" s="335"/>
      <c r="BM139" s="335"/>
      <c r="BN139" s="335"/>
      <c r="BO139" s="335"/>
      <c r="BP139" s="335"/>
      <c r="BQ139" s="335"/>
      <c r="BR139" s="335"/>
      <c r="BS139" s="335"/>
      <c r="BT139" s="322"/>
      <c r="BU139" s="322"/>
      <c r="BV139" s="322"/>
      <c r="BW139" s="322"/>
      <c r="BX139" s="322"/>
      <c r="BY139" s="322"/>
      <c r="BZ139" s="322"/>
      <c r="CA139" s="322"/>
      <c r="CB139" s="322"/>
      <c r="CC139" s="322"/>
      <c r="CD139" s="322"/>
      <c r="CE139" s="322"/>
      <c r="CF139" s="322"/>
      <c r="CG139" s="322"/>
      <c r="CH139" s="322"/>
      <c r="CI139" s="322"/>
      <c r="CJ139" s="322"/>
      <c r="CK139" s="322"/>
      <c r="CL139" s="322"/>
      <c r="CM139" s="322"/>
      <c r="CN139" s="322"/>
      <c r="CO139" s="322"/>
      <c r="CP139" s="322"/>
      <c r="CQ139" s="322"/>
      <c r="CR139" s="322"/>
      <c r="CS139" s="322"/>
      <c r="CT139" s="322"/>
      <c r="CU139" s="322"/>
      <c r="CV139" s="322"/>
      <c r="CW139" s="322"/>
      <c r="CX139" s="322"/>
      <c r="CY139" s="322"/>
      <c r="CZ139" s="322"/>
      <c r="DA139" s="322"/>
      <c r="DB139" s="322"/>
      <c r="DC139" s="322"/>
      <c r="DD139" s="322"/>
      <c r="DE139" s="322"/>
      <c r="DF139" s="322"/>
      <c r="DG139" s="322"/>
      <c r="DH139" s="322"/>
      <c r="DI139" s="322"/>
      <c r="DJ139" s="322"/>
      <c r="DK139" s="322"/>
      <c r="DL139" s="322"/>
      <c r="DM139" s="322"/>
      <c r="DN139" s="322"/>
      <c r="DO139" s="322"/>
      <c r="DP139" s="322"/>
      <c r="DQ139" s="322"/>
      <c r="DR139" s="322"/>
      <c r="DS139" s="322"/>
      <c r="DT139" s="322"/>
      <c r="DU139" s="322"/>
      <c r="DV139" s="322"/>
      <c r="DW139" s="322"/>
      <c r="DX139" s="322"/>
      <c r="DY139" s="322"/>
      <c r="DZ139" s="322"/>
      <c r="EA139" s="322"/>
      <c r="EB139" s="322"/>
      <c r="EC139" s="322"/>
      <c r="ED139" s="322"/>
      <c r="EE139" s="322"/>
      <c r="EF139" s="322"/>
      <c r="EG139" s="322"/>
      <c r="EH139" s="322"/>
      <c r="EI139" s="322"/>
      <c r="EJ139" s="322"/>
      <c r="EK139" s="322"/>
      <c r="EL139" s="322"/>
      <c r="EM139" s="322"/>
      <c r="EN139" s="322"/>
      <c r="EO139" s="322"/>
      <c r="EP139" s="322"/>
      <c r="EQ139" s="322"/>
      <c r="ER139" s="322"/>
      <c r="ES139" s="322"/>
      <c r="ET139" s="322"/>
      <c r="EU139" s="322"/>
      <c r="EV139" s="322"/>
      <c r="EW139" s="322"/>
      <c r="EX139" s="322"/>
      <c r="EY139" s="322"/>
      <c r="EZ139" s="322"/>
      <c r="FA139" s="322"/>
      <c r="FB139" s="322"/>
      <c r="FC139" s="322"/>
      <c r="FD139" s="322"/>
      <c r="FE139" s="322"/>
      <c r="FF139" s="322"/>
      <c r="FG139" s="322"/>
      <c r="FH139" s="322"/>
      <c r="FI139" s="322"/>
      <c r="FJ139" s="322"/>
      <c r="FK139" s="322"/>
      <c r="FL139" s="322"/>
      <c r="FM139" s="322"/>
      <c r="FN139" s="322"/>
      <c r="FO139" s="322"/>
      <c r="FP139" s="322"/>
      <c r="FQ139" s="322"/>
      <c r="FR139" s="322"/>
      <c r="FS139" s="322"/>
      <c r="FT139" s="322"/>
      <c r="FU139" s="322"/>
      <c r="FV139" s="322"/>
      <c r="FW139" s="322"/>
      <c r="FX139" s="322"/>
      <c r="FY139" s="322"/>
      <c r="FZ139" s="322"/>
      <c r="GA139" s="322"/>
      <c r="GB139" s="322"/>
      <c r="GC139" s="322"/>
      <c r="GD139" s="322"/>
      <c r="GE139" s="322"/>
      <c r="GF139" s="322"/>
      <c r="GG139" s="322"/>
      <c r="GH139" s="322"/>
      <c r="GI139" s="322"/>
      <c r="GJ139" s="322"/>
      <c r="GK139" s="322"/>
      <c r="GL139" s="322"/>
      <c r="GM139" s="322"/>
      <c r="GN139" s="322"/>
      <c r="GO139" s="322"/>
      <c r="GP139" s="322"/>
      <c r="GQ139" s="322"/>
      <c r="GR139" s="322"/>
      <c r="GS139" s="322"/>
      <c r="GT139" s="322"/>
      <c r="GU139" s="322"/>
      <c r="GV139" s="322"/>
      <c r="GW139" s="322"/>
      <c r="GX139" s="322"/>
      <c r="GY139" s="322"/>
      <c r="GZ139" s="322"/>
      <c r="HA139" s="322"/>
      <c r="HB139" s="322"/>
      <c r="HC139" s="322"/>
      <c r="HD139" s="322"/>
      <c r="HE139" s="322"/>
      <c r="HF139" s="322"/>
      <c r="HG139" s="322"/>
      <c r="HH139" s="322"/>
      <c r="HI139" s="322"/>
      <c r="HJ139" s="322"/>
      <c r="HK139" s="322"/>
      <c r="HL139" s="322"/>
      <c r="HM139" s="322"/>
      <c r="HN139" s="322"/>
      <c r="HO139" s="322"/>
      <c r="HP139" s="322"/>
      <c r="HQ139" s="322"/>
      <c r="HR139" s="322"/>
      <c r="HS139" s="322"/>
      <c r="HT139" s="322"/>
      <c r="HU139" s="322"/>
      <c r="HV139" s="322"/>
      <c r="HW139" s="322"/>
      <c r="HX139" s="322"/>
      <c r="HY139" s="322"/>
      <c r="HZ139" s="322"/>
      <c r="IA139" s="322"/>
      <c r="IB139" s="322"/>
      <c r="IC139" s="322"/>
    </row>
    <row r="140" spans="1:237" s="39" customFormat="1" ht="15.75" thickBot="1" x14ac:dyDescent="0.3">
      <c r="A140" s="436"/>
      <c r="B140" s="436"/>
      <c r="C140" s="436"/>
      <c r="D140" s="436"/>
      <c r="E140" s="436"/>
      <c r="F140" s="436"/>
      <c r="G140" s="436"/>
      <c r="H140" s="436"/>
      <c r="I140" s="436"/>
      <c r="J140" s="436"/>
      <c r="K140" s="436"/>
      <c r="L140" s="436"/>
      <c r="M140" s="436"/>
      <c r="N140" s="436"/>
      <c r="O140" s="436"/>
      <c r="P140" s="436"/>
      <c r="Q140" s="436"/>
      <c r="R140" s="436"/>
      <c r="S140" s="436"/>
      <c r="T140" s="436"/>
      <c r="U140" s="436"/>
      <c r="V140" s="436"/>
      <c r="W140" s="436"/>
      <c r="X140" s="436"/>
      <c r="Y140" s="436"/>
      <c r="Z140" s="436"/>
      <c r="AA140" s="436"/>
      <c r="AB140" s="436"/>
      <c r="AC140" s="436"/>
      <c r="AD140" s="436"/>
      <c r="AE140" s="436"/>
      <c r="AF140" s="436"/>
      <c r="AG140" s="436"/>
      <c r="AH140" s="436"/>
      <c r="AI140" s="436"/>
      <c r="AJ140" s="436"/>
      <c r="AK140" s="436"/>
      <c r="AL140" s="436"/>
      <c r="AM140" s="436"/>
      <c r="AN140" s="436"/>
      <c r="AO140" s="436"/>
      <c r="AP140" s="436"/>
      <c r="AQ140" s="436"/>
      <c r="AR140" s="436"/>
      <c r="AS140" s="436"/>
      <c r="AT140" s="436"/>
      <c r="AU140" s="436"/>
      <c r="AV140" s="436"/>
      <c r="AW140" s="436"/>
      <c r="AX140" s="436"/>
      <c r="AY140" s="436"/>
      <c r="AZ140" s="436"/>
      <c r="BA140" s="436"/>
      <c r="BB140" s="436"/>
      <c r="BC140" s="436"/>
      <c r="BD140" s="436"/>
      <c r="BE140" s="436"/>
      <c r="BF140" s="436"/>
      <c r="BG140" s="436"/>
      <c r="BH140" s="436"/>
      <c r="BI140" s="436"/>
      <c r="BJ140" s="436"/>
      <c r="BK140" s="436"/>
      <c r="BL140" s="436"/>
      <c r="BM140" s="436"/>
      <c r="BN140" s="436"/>
      <c r="BO140" s="436"/>
      <c r="BP140" s="436"/>
      <c r="BQ140" s="436"/>
      <c r="BR140" s="436"/>
      <c r="BS140" s="436"/>
      <c r="BT140" s="436"/>
      <c r="BU140" s="436"/>
    </row>
    <row r="141" spans="1:237" s="39" customFormat="1" ht="15" customHeight="1" thickBot="1" x14ac:dyDescent="0.3">
      <c r="A141" s="437" t="s">
        <v>339</v>
      </c>
      <c r="B141" s="543" t="s">
        <v>397</v>
      </c>
      <c r="C141" s="544"/>
      <c r="D141" s="544"/>
      <c r="E141" s="545"/>
      <c r="F141" s="436"/>
      <c r="G141" s="436"/>
      <c r="H141" s="436"/>
      <c r="I141" s="436"/>
      <c r="J141" s="436"/>
      <c r="K141" s="436"/>
      <c r="L141" s="436"/>
      <c r="M141" s="436"/>
      <c r="N141" s="436"/>
      <c r="O141" s="436"/>
      <c r="P141" s="436"/>
      <c r="Q141" s="436"/>
      <c r="R141" s="436"/>
      <c r="S141" s="436"/>
      <c r="T141" s="436"/>
      <c r="U141" s="436"/>
      <c r="V141" s="436"/>
      <c r="W141" s="436"/>
      <c r="X141" s="436"/>
      <c r="Y141" s="436"/>
      <c r="Z141" s="436"/>
      <c r="AA141" s="436"/>
      <c r="AB141" s="436"/>
      <c r="AC141" s="436"/>
      <c r="AD141" s="436"/>
      <c r="AE141" s="436"/>
      <c r="AF141" s="436"/>
      <c r="AG141" s="436"/>
      <c r="AH141" s="436"/>
      <c r="AI141" s="436"/>
      <c r="AJ141" s="436"/>
      <c r="AK141" s="436"/>
      <c r="AL141" s="436"/>
      <c r="AM141" s="436"/>
      <c r="AN141" s="436"/>
      <c r="AO141" s="436"/>
      <c r="AP141" s="436"/>
      <c r="AQ141" s="436"/>
      <c r="AR141" s="436"/>
      <c r="AS141" s="436"/>
      <c r="AT141" s="436"/>
      <c r="AU141" s="436"/>
      <c r="AV141" s="436"/>
      <c r="AW141" s="436"/>
      <c r="AX141" s="436"/>
      <c r="AY141" s="436"/>
      <c r="AZ141" s="436"/>
      <c r="BA141" s="436"/>
      <c r="BB141" s="436"/>
      <c r="BC141" s="436"/>
      <c r="BD141" s="436"/>
      <c r="BE141" s="436"/>
      <c r="BF141" s="436"/>
      <c r="BG141" s="436"/>
      <c r="BH141" s="436"/>
      <c r="BI141" s="436"/>
      <c r="BJ141" s="436"/>
      <c r="BK141" s="436"/>
      <c r="BL141" s="436"/>
      <c r="BM141" s="436"/>
      <c r="BN141" s="436"/>
      <c r="BO141" s="436"/>
      <c r="BP141" s="436"/>
      <c r="BQ141" s="436"/>
      <c r="BR141" s="436"/>
      <c r="BS141" s="436"/>
    </row>
    <row r="142" spans="1:237" s="39" customFormat="1" ht="38.25" thickBot="1" x14ac:dyDescent="0.3">
      <c r="A142" s="436" t="s">
        <v>288</v>
      </c>
      <c r="B142" s="405" t="s">
        <v>303</v>
      </c>
      <c r="C142" s="405" t="s">
        <v>70</v>
      </c>
      <c r="D142" s="405" t="s">
        <v>321</v>
      </c>
      <c r="E142" s="405" t="s">
        <v>325</v>
      </c>
      <c r="F142" s="436"/>
      <c r="G142" s="436"/>
      <c r="H142" s="438"/>
      <c r="I142" s="436"/>
      <c r="J142" s="436"/>
      <c r="K142" s="436"/>
      <c r="L142" s="436"/>
      <c r="M142" s="436"/>
      <c r="N142" s="436"/>
      <c r="O142" s="436"/>
      <c r="P142" s="436"/>
      <c r="Q142" s="436"/>
      <c r="R142" s="436"/>
      <c r="S142" s="436"/>
      <c r="T142" s="436"/>
      <c r="U142" s="436"/>
      <c r="V142" s="436"/>
      <c r="W142" s="436"/>
      <c r="X142" s="436"/>
      <c r="Y142" s="436"/>
      <c r="Z142" s="436"/>
      <c r="AA142" s="436"/>
      <c r="AB142" s="436"/>
      <c r="AC142" s="436"/>
      <c r="AD142" s="436"/>
      <c r="AE142" s="436"/>
      <c r="AF142" s="436"/>
      <c r="AG142" s="436"/>
      <c r="AH142" s="436"/>
      <c r="AI142" s="436"/>
      <c r="AJ142" s="436"/>
      <c r="AK142" s="436"/>
      <c r="AL142" s="436"/>
      <c r="AM142" s="436"/>
      <c r="AN142" s="436"/>
      <c r="AO142" s="436"/>
      <c r="AP142" s="436"/>
      <c r="AQ142" s="436"/>
      <c r="AR142" s="436"/>
      <c r="AS142" s="436"/>
      <c r="AT142" s="436"/>
      <c r="AU142" s="436"/>
      <c r="AV142" s="436"/>
      <c r="AW142" s="436"/>
      <c r="AX142" s="436"/>
      <c r="AY142" s="436"/>
      <c r="AZ142" s="436"/>
      <c r="BA142" s="436"/>
      <c r="BB142" s="436"/>
      <c r="BC142" s="436"/>
      <c r="BD142" s="436"/>
      <c r="BE142" s="436"/>
      <c r="BF142" s="436"/>
      <c r="BG142" s="436"/>
      <c r="BH142" s="436"/>
      <c r="BI142" s="436"/>
      <c r="BJ142" s="436"/>
      <c r="BK142" s="436"/>
      <c r="BL142" s="436"/>
      <c r="BM142" s="436"/>
      <c r="BN142" s="436"/>
      <c r="BO142" s="436"/>
      <c r="BP142" s="436"/>
      <c r="BQ142" s="436"/>
      <c r="BR142" s="436"/>
      <c r="BS142" s="436"/>
    </row>
    <row r="143" spans="1:237" s="39" customFormat="1" ht="14.45" customHeight="1" thickBot="1" x14ac:dyDescent="0.3">
      <c r="A143" s="436"/>
      <c r="B143" s="428" t="s">
        <v>84</v>
      </c>
      <c r="C143" s="637" t="s">
        <v>390</v>
      </c>
      <c r="D143" s="638" t="s">
        <v>557</v>
      </c>
      <c r="E143" s="639">
        <f>SUM(E144:E146)</f>
        <v>0</v>
      </c>
      <c r="F143" s="436"/>
      <c r="G143" s="436"/>
      <c r="H143" s="438"/>
      <c r="I143" s="436"/>
      <c r="J143" s="436"/>
      <c r="K143" s="436"/>
      <c r="L143" s="436"/>
      <c r="M143" s="436"/>
      <c r="N143" s="436"/>
      <c r="O143" s="436"/>
      <c r="P143" s="436"/>
      <c r="Q143" s="436"/>
      <c r="R143" s="436"/>
      <c r="S143" s="436"/>
      <c r="T143" s="436"/>
      <c r="U143" s="436"/>
      <c r="V143" s="436"/>
      <c r="W143" s="436"/>
      <c r="X143" s="436"/>
      <c r="Y143" s="436"/>
      <c r="Z143" s="436"/>
      <c r="AA143" s="436"/>
      <c r="AB143" s="436"/>
      <c r="AC143" s="436"/>
      <c r="AD143" s="436"/>
      <c r="AE143" s="436"/>
      <c r="AF143" s="436"/>
      <c r="AG143" s="436"/>
      <c r="AH143" s="436"/>
      <c r="AI143" s="436"/>
      <c r="AJ143" s="436"/>
      <c r="AK143" s="436"/>
      <c r="AL143" s="436"/>
      <c r="AM143" s="436"/>
      <c r="AN143" s="436"/>
      <c r="AO143" s="436"/>
      <c r="AP143" s="436"/>
      <c r="AQ143" s="436"/>
      <c r="AR143" s="436"/>
      <c r="AS143" s="436"/>
      <c r="AT143" s="436"/>
      <c r="AU143" s="436"/>
      <c r="AV143" s="436"/>
      <c r="AW143" s="436"/>
      <c r="AX143" s="436"/>
      <c r="AY143" s="436"/>
      <c r="AZ143" s="436"/>
      <c r="BA143" s="436"/>
      <c r="BB143" s="436"/>
      <c r="BC143" s="436"/>
      <c r="BD143" s="436"/>
      <c r="BE143" s="436"/>
      <c r="BF143" s="436"/>
      <c r="BG143" s="436"/>
      <c r="BH143" s="436"/>
      <c r="BI143" s="436"/>
      <c r="BJ143" s="436"/>
      <c r="BK143" s="436"/>
      <c r="BL143" s="436"/>
      <c r="BM143" s="436"/>
      <c r="BN143" s="436"/>
      <c r="BO143" s="436"/>
      <c r="BP143" s="436"/>
      <c r="BQ143" s="436"/>
      <c r="BR143" s="436"/>
      <c r="BS143" s="436"/>
    </row>
    <row r="144" spans="1:237" s="39" customFormat="1" ht="14.45" customHeight="1" thickBot="1" x14ac:dyDescent="0.3">
      <c r="A144" s="436"/>
      <c r="B144" s="430"/>
      <c r="C144" s="629" t="s">
        <v>391</v>
      </c>
      <c r="D144" s="628" t="s">
        <v>539</v>
      </c>
      <c r="E144" s="636">
        <v>0</v>
      </c>
      <c r="F144" s="436"/>
      <c r="G144" s="436"/>
      <c r="H144" s="438"/>
      <c r="I144" s="436"/>
      <c r="J144" s="436"/>
      <c r="K144" s="436"/>
      <c r="L144" s="436"/>
      <c r="M144" s="436"/>
      <c r="N144" s="436"/>
      <c r="O144" s="436"/>
      <c r="P144" s="436"/>
      <c r="Q144" s="436"/>
      <c r="R144" s="436"/>
      <c r="S144" s="436"/>
      <c r="T144" s="436"/>
      <c r="U144" s="436"/>
      <c r="V144" s="436"/>
      <c r="W144" s="436"/>
      <c r="X144" s="436"/>
      <c r="Y144" s="436"/>
      <c r="Z144" s="436"/>
      <c r="AA144" s="436"/>
      <c r="AB144" s="436"/>
      <c r="AC144" s="436"/>
      <c r="AD144" s="436"/>
      <c r="AE144" s="436"/>
      <c r="AF144" s="436"/>
      <c r="AG144" s="436"/>
      <c r="AH144" s="436"/>
      <c r="AI144" s="436"/>
      <c r="AJ144" s="436"/>
      <c r="AK144" s="436"/>
      <c r="AL144" s="436"/>
      <c r="AM144" s="436"/>
      <c r="AN144" s="436"/>
      <c r="AO144" s="436"/>
      <c r="AP144" s="436"/>
      <c r="AQ144" s="436"/>
      <c r="AR144" s="436"/>
      <c r="AS144" s="436"/>
      <c r="AT144" s="436"/>
      <c r="AU144" s="436"/>
      <c r="AV144" s="436"/>
      <c r="AW144" s="436"/>
      <c r="AX144" s="436"/>
      <c r="AY144" s="436"/>
      <c r="AZ144" s="436"/>
      <c r="BA144" s="436"/>
      <c r="BB144" s="436"/>
      <c r="BC144" s="436"/>
      <c r="BD144" s="436"/>
      <c r="BE144" s="436"/>
      <c r="BF144" s="436"/>
      <c r="BG144" s="436"/>
      <c r="BH144" s="436"/>
      <c r="BI144" s="436"/>
      <c r="BJ144" s="436"/>
      <c r="BK144" s="436"/>
      <c r="BL144" s="436"/>
      <c r="BM144" s="436"/>
      <c r="BN144" s="436"/>
      <c r="BO144" s="436"/>
      <c r="BP144" s="436"/>
      <c r="BQ144" s="436"/>
      <c r="BR144" s="436"/>
      <c r="BS144" s="436"/>
    </row>
    <row r="145" spans="1:73" s="39" customFormat="1" ht="14.45" customHeight="1" thickBot="1" x14ac:dyDescent="0.3">
      <c r="A145" s="436"/>
      <c r="B145" s="434"/>
      <c r="C145" s="629" t="s">
        <v>392</v>
      </c>
      <c r="D145" s="628" t="s">
        <v>539</v>
      </c>
      <c r="E145" s="636">
        <v>0</v>
      </c>
      <c r="F145" s="436"/>
      <c r="G145" s="436"/>
      <c r="H145" s="438"/>
      <c r="I145" s="436"/>
      <c r="J145" s="436"/>
      <c r="K145" s="436"/>
      <c r="L145" s="436"/>
      <c r="M145" s="436"/>
      <c r="N145" s="436"/>
      <c r="O145" s="436"/>
      <c r="P145" s="436"/>
      <c r="Q145" s="436"/>
      <c r="R145" s="436"/>
      <c r="S145" s="436"/>
      <c r="T145" s="436"/>
      <c r="U145" s="436"/>
      <c r="V145" s="436"/>
      <c r="W145" s="436"/>
      <c r="X145" s="436"/>
      <c r="Y145" s="436"/>
      <c r="Z145" s="436"/>
      <c r="AA145" s="436"/>
      <c r="AB145" s="436"/>
      <c r="AC145" s="436"/>
      <c r="AD145" s="436"/>
      <c r="AE145" s="436"/>
      <c r="AF145" s="436"/>
      <c r="AG145" s="436"/>
      <c r="AH145" s="436"/>
      <c r="AI145" s="436"/>
      <c r="AJ145" s="436"/>
      <c r="AK145" s="436"/>
      <c r="AL145" s="436"/>
      <c r="AM145" s="436"/>
      <c r="AN145" s="436"/>
      <c r="AO145" s="436"/>
      <c r="AP145" s="436"/>
      <c r="AQ145" s="436"/>
      <c r="AR145" s="436"/>
      <c r="AS145" s="436"/>
      <c r="AT145" s="436"/>
      <c r="AU145" s="436"/>
      <c r="AV145" s="436"/>
      <c r="AW145" s="436"/>
      <c r="AX145" s="436"/>
      <c r="AY145" s="436"/>
      <c r="AZ145" s="436"/>
      <c r="BA145" s="436"/>
      <c r="BB145" s="436"/>
      <c r="BC145" s="436"/>
      <c r="BD145" s="436"/>
      <c r="BE145" s="436"/>
      <c r="BF145" s="436"/>
      <c r="BG145" s="436"/>
      <c r="BH145" s="436"/>
      <c r="BI145" s="436"/>
      <c r="BJ145" s="436"/>
      <c r="BK145" s="436"/>
      <c r="BL145" s="436"/>
      <c r="BM145" s="436"/>
      <c r="BN145" s="436"/>
      <c r="BO145" s="436"/>
      <c r="BP145" s="436"/>
      <c r="BQ145" s="436"/>
      <c r="BR145" s="436"/>
      <c r="BS145" s="436"/>
    </row>
    <row r="146" spans="1:73" s="39" customFormat="1" ht="14.45" customHeight="1" thickBot="1" x14ac:dyDescent="0.3">
      <c r="A146" s="436"/>
      <c r="B146" s="429"/>
      <c r="C146" s="631" t="s">
        <v>249</v>
      </c>
      <c r="D146" s="628" t="s">
        <v>539</v>
      </c>
      <c r="E146" s="636">
        <v>0</v>
      </c>
      <c r="F146" s="436"/>
      <c r="G146" s="436"/>
      <c r="H146" s="438"/>
      <c r="I146" s="436"/>
      <c r="J146" s="436"/>
      <c r="K146" s="436"/>
      <c r="L146" s="436"/>
      <c r="M146" s="436"/>
      <c r="N146" s="436"/>
      <c r="O146" s="436"/>
      <c r="P146" s="436"/>
      <c r="Q146" s="436"/>
      <c r="R146" s="436"/>
      <c r="S146" s="436"/>
      <c r="T146" s="436"/>
      <c r="U146" s="436"/>
      <c r="V146" s="436"/>
      <c r="W146" s="436"/>
      <c r="X146" s="436"/>
      <c r="Y146" s="436"/>
      <c r="Z146" s="436"/>
      <c r="AA146" s="436"/>
      <c r="AB146" s="436"/>
      <c r="AC146" s="436"/>
      <c r="AD146" s="436"/>
      <c r="AE146" s="436"/>
      <c r="AF146" s="436"/>
      <c r="AG146" s="436"/>
      <c r="AH146" s="436"/>
      <c r="AI146" s="436"/>
      <c r="AJ146" s="436"/>
      <c r="AK146" s="436"/>
      <c r="AL146" s="436"/>
      <c r="AM146" s="436"/>
      <c r="AN146" s="436"/>
      <c r="AO146" s="436"/>
      <c r="AP146" s="436"/>
      <c r="AQ146" s="436"/>
      <c r="AR146" s="436"/>
      <c r="AS146" s="436"/>
      <c r="AT146" s="436"/>
      <c r="AU146" s="436"/>
      <c r="AV146" s="436"/>
      <c r="AW146" s="436"/>
      <c r="AX146" s="436"/>
      <c r="AY146" s="436"/>
      <c r="AZ146" s="436"/>
      <c r="BA146" s="436"/>
      <c r="BB146" s="436"/>
      <c r="BC146" s="436"/>
      <c r="BD146" s="436"/>
      <c r="BE146" s="436"/>
      <c r="BF146" s="436"/>
      <c r="BG146" s="436"/>
      <c r="BH146" s="436"/>
      <c r="BI146" s="436"/>
      <c r="BJ146" s="436"/>
      <c r="BK146" s="436"/>
      <c r="BL146" s="436"/>
      <c r="BM146" s="436"/>
      <c r="BN146" s="436"/>
      <c r="BO146" s="436"/>
      <c r="BP146" s="436"/>
      <c r="BQ146" s="436"/>
      <c r="BR146" s="436"/>
      <c r="BS146" s="436"/>
    </row>
    <row r="147" spans="1:73" s="39" customFormat="1" ht="14.45" customHeight="1" thickBot="1" x14ac:dyDescent="0.3">
      <c r="A147" s="436"/>
      <c r="B147" s="429"/>
      <c r="C147" s="640" t="s">
        <v>393</v>
      </c>
      <c r="D147" s="641" t="s">
        <v>557</v>
      </c>
      <c r="E147" s="642">
        <f>SUM(E148:E150)</f>
        <v>0</v>
      </c>
      <c r="F147" s="436"/>
      <c r="G147" s="436"/>
      <c r="H147" s="436"/>
      <c r="I147" s="436"/>
      <c r="J147" s="436"/>
      <c r="K147" s="436"/>
      <c r="L147" s="436"/>
      <c r="M147" s="436"/>
      <c r="N147" s="436"/>
      <c r="O147" s="436"/>
      <c r="P147" s="436"/>
      <c r="Q147" s="436"/>
      <c r="R147" s="436"/>
      <c r="S147" s="436"/>
      <c r="T147" s="436"/>
      <c r="U147" s="436"/>
      <c r="V147" s="436"/>
      <c r="W147" s="436"/>
      <c r="X147" s="436"/>
      <c r="Y147" s="436"/>
      <c r="Z147" s="436"/>
      <c r="AA147" s="436"/>
      <c r="AB147" s="436"/>
      <c r="AC147" s="436"/>
      <c r="AD147" s="436"/>
      <c r="AE147" s="436"/>
      <c r="AF147" s="436"/>
      <c r="AG147" s="436"/>
      <c r="AH147" s="436"/>
      <c r="AI147" s="436"/>
      <c r="AJ147" s="436"/>
      <c r="AK147" s="436"/>
      <c r="AL147" s="436"/>
      <c r="AM147" s="436"/>
      <c r="AN147" s="436"/>
      <c r="AO147" s="436"/>
      <c r="AP147" s="436"/>
      <c r="AQ147" s="436"/>
      <c r="AR147" s="436"/>
      <c r="AS147" s="436"/>
      <c r="AT147" s="436"/>
      <c r="AU147" s="436"/>
      <c r="AV147" s="436"/>
      <c r="AW147" s="436"/>
      <c r="AX147" s="436"/>
      <c r="AY147" s="436"/>
      <c r="AZ147" s="436"/>
      <c r="BA147" s="436"/>
      <c r="BB147" s="436"/>
      <c r="BC147" s="436"/>
      <c r="BD147" s="436"/>
      <c r="BE147" s="436"/>
      <c r="BF147" s="436"/>
      <c r="BG147" s="436"/>
      <c r="BH147" s="436"/>
      <c r="BI147" s="436"/>
      <c r="BJ147" s="436"/>
      <c r="BK147" s="436"/>
      <c r="BL147" s="436"/>
      <c r="BM147" s="436"/>
      <c r="BN147" s="436"/>
      <c r="BO147" s="436"/>
      <c r="BP147" s="436"/>
      <c r="BQ147" s="436"/>
      <c r="BR147" s="436"/>
      <c r="BS147" s="436"/>
    </row>
    <row r="148" spans="1:73" s="39" customFormat="1" ht="14.45" customHeight="1" thickBot="1" x14ac:dyDescent="0.3">
      <c r="A148" s="436"/>
      <c r="B148" s="430"/>
      <c r="C148" s="629" t="s">
        <v>394</v>
      </c>
      <c r="D148" s="628" t="s">
        <v>539</v>
      </c>
      <c r="E148" s="636">
        <v>0</v>
      </c>
      <c r="F148" s="436"/>
      <c r="G148" s="436"/>
      <c r="H148" s="436"/>
      <c r="I148" s="436"/>
      <c r="J148" s="436"/>
      <c r="K148" s="436"/>
      <c r="L148" s="436"/>
      <c r="M148" s="436"/>
      <c r="N148" s="436"/>
      <c r="O148" s="436"/>
      <c r="P148" s="436"/>
      <c r="Q148" s="436"/>
      <c r="R148" s="436"/>
      <c r="S148" s="436"/>
      <c r="T148" s="436"/>
      <c r="U148" s="436"/>
      <c r="V148" s="436"/>
      <c r="W148" s="436"/>
      <c r="X148" s="436"/>
      <c r="Y148" s="436"/>
      <c r="Z148" s="436"/>
      <c r="AA148" s="436"/>
      <c r="AB148" s="436"/>
      <c r="AC148" s="436"/>
      <c r="AD148" s="436"/>
      <c r="AE148" s="436"/>
      <c r="AF148" s="436"/>
      <c r="AG148" s="436"/>
      <c r="AH148" s="436"/>
      <c r="AI148" s="436"/>
      <c r="AJ148" s="436"/>
      <c r="AK148" s="436"/>
      <c r="AL148" s="436"/>
      <c r="AM148" s="436"/>
      <c r="AN148" s="436"/>
      <c r="AO148" s="436"/>
      <c r="AP148" s="436"/>
      <c r="AQ148" s="436"/>
      <c r="AR148" s="436"/>
      <c r="AS148" s="436"/>
      <c r="AT148" s="436"/>
      <c r="AU148" s="436"/>
      <c r="AV148" s="436"/>
      <c r="AW148" s="436"/>
      <c r="AX148" s="436"/>
      <c r="AY148" s="436"/>
      <c r="AZ148" s="436"/>
      <c r="BA148" s="436"/>
      <c r="BB148" s="436"/>
      <c r="BC148" s="436"/>
      <c r="BD148" s="436"/>
      <c r="BE148" s="436"/>
      <c r="BF148" s="436"/>
      <c r="BG148" s="436"/>
      <c r="BH148" s="436"/>
      <c r="BI148" s="436"/>
      <c r="BJ148" s="436"/>
      <c r="BK148" s="436"/>
      <c r="BL148" s="436"/>
      <c r="BM148" s="436"/>
      <c r="BN148" s="436"/>
      <c r="BO148" s="436"/>
      <c r="BP148" s="436"/>
      <c r="BQ148" s="436"/>
      <c r="BR148" s="436"/>
      <c r="BS148" s="436"/>
    </row>
    <row r="149" spans="1:73" s="39" customFormat="1" ht="14.45" customHeight="1" thickBot="1" x14ac:dyDescent="0.3">
      <c r="A149" s="436"/>
      <c r="B149" s="429"/>
      <c r="C149" s="629" t="s">
        <v>396</v>
      </c>
      <c r="D149" s="628" t="s">
        <v>539</v>
      </c>
      <c r="E149" s="636">
        <v>0</v>
      </c>
      <c r="F149" s="436"/>
      <c r="G149" s="436"/>
      <c r="H149" s="436"/>
      <c r="I149" s="436"/>
      <c r="J149" s="436"/>
      <c r="K149" s="436"/>
      <c r="L149" s="436"/>
      <c r="M149" s="436"/>
      <c r="N149" s="436"/>
      <c r="O149" s="436"/>
      <c r="P149" s="436"/>
      <c r="Q149" s="436"/>
      <c r="R149" s="436"/>
      <c r="S149" s="436"/>
      <c r="T149" s="436"/>
      <c r="U149" s="436"/>
      <c r="V149" s="436"/>
      <c r="W149" s="436"/>
      <c r="X149" s="436"/>
      <c r="Y149" s="436"/>
      <c r="Z149" s="436"/>
      <c r="AA149" s="436"/>
      <c r="AB149" s="436"/>
      <c r="AC149" s="436"/>
      <c r="AD149" s="436"/>
      <c r="AE149" s="436"/>
      <c r="AF149" s="436"/>
      <c r="AG149" s="436"/>
      <c r="AH149" s="436"/>
      <c r="AI149" s="436"/>
      <c r="AJ149" s="436"/>
      <c r="AK149" s="436"/>
      <c r="AL149" s="436"/>
      <c r="AM149" s="436"/>
      <c r="AN149" s="436"/>
      <c r="AO149" s="436"/>
      <c r="AP149" s="436"/>
      <c r="AQ149" s="436"/>
      <c r="AR149" s="436"/>
      <c r="AS149" s="436"/>
      <c r="AT149" s="436"/>
      <c r="AU149" s="436"/>
      <c r="AV149" s="436"/>
      <c r="AW149" s="436"/>
      <c r="AX149" s="436"/>
      <c r="AY149" s="436"/>
      <c r="AZ149" s="436"/>
      <c r="BA149" s="436"/>
      <c r="BB149" s="436"/>
      <c r="BC149" s="436"/>
      <c r="BD149" s="436"/>
      <c r="BE149" s="436"/>
      <c r="BF149" s="436"/>
      <c r="BG149" s="436"/>
      <c r="BH149" s="436"/>
      <c r="BI149" s="436"/>
      <c r="BJ149" s="436"/>
      <c r="BK149" s="436"/>
      <c r="BL149" s="436"/>
      <c r="BM149" s="436"/>
      <c r="BN149" s="436"/>
      <c r="BO149" s="436"/>
      <c r="BP149" s="436"/>
      <c r="BQ149" s="436"/>
      <c r="BR149" s="436"/>
      <c r="BS149" s="436"/>
    </row>
    <row r="150" spans="1:73" s="39" customFormat="1" ht="15" customHeight="1" x14ac:dyDescent="0.25">
      <c r="A150" s="436"/>
      <c r="B150" s="429"/>
      <c r="C150" s="629" t="s">
        <v>395</v>
      </c>
      <c r="D150" s="628" t="s">
        <v>539</v>
      </c>
      <c r="E150" s="636">
        <v>0</v>
      </c>
      <c r="F150" s="436"/>
      <c r="G150" s="436"/>
      <c r="H150" s="436"/>
      <c r="I150" s="436"/>
      <c r="J150" s="436"/>
      <c r="K150" s="436"/>
      <c r="L150" s="436"/>
      <c r="M150" s="436"/>
      <c r="N150" s="436"/>
      <c r="O150" s="436"/>
      <c r="P150" s="436"/>
      <c r="Q150" s="436"/>
      <c r="R150" s="436"/>
      <c r="S150" s="436"/>
      <c r="T150" s="436"/>
      <c r="U150" s="436"/>
      <c r="V150" s="436"/>
      <c r="W150" s="436"/>
      <c r="X150" s="436"/>
      <c r="Y150" s="436"/>
      <c r="Z150" s="436"/>
      <c r="AA150" s="436"/>
      <c r="AB150" s="436"/>
      <c r="AC150" s="436"/>
      <c r="AD150" s="436"/>
      <c r="AE150" s="436"/>
      <c r="AF150" s="436"/>
      <c r="AG150" s="436"/>
      <c r="AH150" s="436"/>
      <c r="AI150" s="436"/>
      <c r="AJ150" s="436"/>
      <c r="AK150" s="436"/>
      <c r="AL150" s="436"/>
      <c r="AM150" s="436"/>
      <c r="AN150" s="436"/>
      <c r="AO150" s="436"/>
      <c r="AP150" s="436"/>
      <c r="AQ150" s="436"/>
      <c r="AR150" s="436"/>
      <c r="AS150" s="436"/>
      <c r="AT150" s="436"/>
      <c r="AU150" s="436"/>
      <c r="AV150" s="436"/>
      <c r="AW150" s="436"/>
      <c r="AX150" s="436"/>
      <c r="AY150" s="436"/>
      <c r="AZ150" s="436"/>
      <c r="BA150" s="436"/>
      <c r="BB150" s="436"/>
      <c r="BC150" s="436"/>
      <c r="BD150" s="436"/>
      <c r="BE150" s="436"/>
      <c r="BF150" s="436"/>
      <c r="BG150" s="436"/>
      <c r="BH150" s="436"/>
      <c r="BI150" s="436"/>
      <c r="BJ150" s="436"/>
      <c r="BK150" s="436"/>
      <c r="BL150" s="436"/>
      <c r="BM150" s="436"/>
      <c r="BN150" s="436"/>
      <c r="BO150" s="436"/>
      <c r="BP150" s="436"/>
      <c r="BQ150" s="436"/>
      <c r="BR150" s="436"/>
      <c r="BS150" s="436"/>
    </row>
    <row r="151" spans="1:73" s="39" customFormat="1" ht="15.75" thickBot="1" x14ac:dyDescent="0.3">
      <c r="A151" s="436"/>
      <c r="B151" s="436"/>
      <c r="C151" s="436"/>
      <c r="D151" s="436"/>
      <c r="E151" s="436"/>
      <c r="F151" s="436"/>
      <c r="G151" s="436"/>
      <c r="H151" s="436"/>
      <c r="I151" s="436"/>
      <c r="J151" s="436"/>
      <c r="K151" s="436"/>
      <c r="L151" s="436"/>
      <c r="M151" s="436"/>
      <c r="N151" s="436"/>
      <c r="O151" s="436"/>
      <c r="P151" s="436"/>
      <c r="Q151" s="436"/>
      <c r="R151" s="436"/>
      <c r="S151" s="436"/>
      <c r="T151" s="436"/>
      <c r="U151" s="436"/>
      <c r="V151" s="436"/>
      <c r="W151" s="436"/>
      <c r="X151" s="436"/>
      <c r="Y151" s="436"/>
      <c r="Z151" s="436"/>
      <c r="AA151" s="436"/>
      <c r="AB151" s="436"/>
      <c r="AC151" s="436"/>
      <c r="AD151" s="436"/>
      <c r="AE151" s="436"/>
      <c r="AF151" s="436"/>
      <c r="AG151" s="436"/>
      <c r="AH151" s="436"/>
      <c r="AI151" s="436"/>
      <c r="AJ151" s="436"/>
      <c r="AK151" s="436"/>
      <c r="AL151" s="436"/>
      <c r="AM151" s="436"/>
      <c r="AN151" s="436"/>
      <c r="AO151" s="436"/>
      <c r="AP151" s="436"/>
      <c r="AQ151" s="436"/>
      <c r="AR151" s="436"/>
      <c r="AS151" s="436"/>
      <c r="AT151" s="436"/>
      <c r="AU151" s="436"/>
      <c r="AV151" s="436"/>
      <c r="AW151" s="436"/>
      <c r="AX151" s="436"/>
      <c r="AY151" s="436"/>
      <c r="AZ151" s="436"/>
      <c r="BA151" s="436"/>
      <c r="BB151" s="436"/>
      <c r="BC151" s="436"/>
      <c r="BD151" s="436"/>
      <c r="BE151" s="436"/>
      <c r="BF151" s="436"/>
      <c r="BG151" s="436"/>
      <c r="BH151" s="436"/>
      <c r="BI151" s="436"/>
      <c r="BJ151" s="436"/>
      <c r="BK151" s="436"/>
      <c r="BL151" s="436"/>
      <c r="BM151" s="436"/>
      <c r="BN151" s="436"/>
      <c r="BO151" s="436"/>
      <c r="BP151" s="436"/>
      <c r="BQ151" s="436"/>
      <c r="BR151" s="436"/>
      <c r="BS151" s="436"/>
      <c r="BT151" s="436"/>
      <c r="BU151" s="436"/>
    </row>
    <row r="152" spans="1:73" s="39" customFormat="1" ht="15" customHeight="1" thickBot="1" x14ac:dyDescent="0.3">
      <c r="A152" s="439" t="s">
        <v>339</v>
      </c>
      <c r="B152" s="563" t="s">
        <v>389</v>
      </c>
      <c r="C152" s="544"/>
      <c r="D152" s="544"/>
      <c r="E152" s="545"/>
      <c r="F152" s="436"/>
      <c r="G152" s="436"/>
      <c r="H152" s="436"/>
      <c r="I152" s="436"/>
      <c r="J152" s="436"/>
      <c r="K152" s="436"/>
      <c r="L152" s="436"/>
      <c r="M152" s="436"/>
      <c r="N152" s="436"/>
      <c r="O152" s="436"/>
      <c r="P152" s="436"/>
      <c r="Q152" s="436"/>
      <c r="R152" s="436"/>
      <c r="S152" s="436"/>
      <c r="T152" s="436"/>
      <c r="U152" s="436"/>
      <c r="V152" s="436"/>
      <c r="W152" s="436"/>
      <c r="X152" s="436"/>
      <c r="Y152" s="436"/>
      <c r="Z152" s="436"/>
      <c r="AA152" s="436"/>
      <c r="AB152" s="436"/>
      <c r="AC152" s="436"/>
      <c r="AD152" s="436"/>
      <c r="AE152" s="436"/>
      <c r="AF152" s="436"/>
      <c r="AG152" s="436"/>
      <c r="AH152" s="436"/>
      <c r="AI152" s="436"/>
      <c r="AJ152" s="436"/>
      <c r="AK152" s="436"/>
      <c r="AL152" s="436"/>
      <c r="AM152" s="436"/>
      <c r="AN152" s="436"/>
      <c r="AO152" s="436"/>
      <c r="AP152" s="436"/>
      <c r="AQ152" s="436"/>
      <c r="AR152" s="436"/>
      <c r="AS152" s="436"/>
      <c r="AT152" s="436"/>
      <c r="AU152" s="436"/>
      <c r="AV152" s="436"/>
      <c r="AW152" s="436"/>
      <c r="AX152" s="436"/>
      <c r="AY152" s="436"/>
      <c r="AZ152" s="436"/>
      <c r="BA152" s="436"/>
      <c r="BB152" s="436"/>
      <c r="BC152" s="436"/>
      <c r="BD152" s="436"/>
      <c r="BE152" s="436"/>
      <c r="BF152" s="436"/>
      <c r="BG152" s="436"/>
      <c r="BH152" s="436"/>
      <c r="BI152" s="436"/>
      <c r="BJ152" s="436"/>
      <c r="BK152" s="436"/>
      <c r="BL152" s="436"/>
      <c r="BM152" s="436"/>
      <c r="BN152" s="436"/>
      <c r="BO152" s="436"/>
      <c r="BP152" s="436"/>
      <c r="BQ152" s="436"/>
      <c r="BR152" s="436"/>
      <c r="BS152" s="436"/>
    </row>
    <row r="153" spans="1:73" s="39" customFormat="1" ht="37.5" customHeight="1" thickBot="1" x14ac:dyDescent="0.3">
      <c r="A153" s="436" t="s">
        <v>289</v>
      </c>
      <c r="B153" s="405" t="s">
        <v>85</v>
      </c>
      <c r="C153" s="440" t="s">
        <v>287</v>
      </c>
      <c r="D153" s="405" t="s">
        <v>321</v>
      </c>
      <c r="E153" s="405" t="s">
        <v>325</v>
      </c>
      <c r="F153" s="436"/>
      <c r="G153" s="436"/>
      <c r="H153" s="436"/>
      <c r="I153" s="436"/>
      <c r="J153" s="436"/>
      <c r="K153" s="436"/>
      <c r="L153" s="436"/>
      <c r="M153" s="436"/>
      <c r="N153" s="436"/>
      <c r="O153" s="436"/>
      <c r="P153" s="436"/>
      <c r="Q153" s="436"/>
      <c r="R153" s="436"/>
      <c r="S153" s="436"/>
      <c r="T153" s="436"/>
      <c r="U153" s="436"/>
      <c r="V153" s="436"/>
      <c r="W153" s="436"/>
      <c r="X153" s="436"/>
      <c r="Y153" s="436"/>
      <c r="Z153" s="436"/>
      <c r="AA153" s="436"/>
      <c r="AB153" s="436"/>
      <c r="AC153" s="436"/>
      <c r="AD153" s="436"/>
      <c r="AE153" s="436"/>
      <c r="AF153" s="436"/>
      <c r="AG153" s="436"/>
      <c r="AH153" s="436"/>
      <c r="AI153" s="436"/>
      <c r="AJ153" s="436"/>
      <c r="AK153" s="436"/>
      <c r="AL153" s="436"/>
      <c r="AM153" s="436"/>
      <c r="AN153" s="436"/>
      <c r="AO153" s="436"/>
      <c r="AP153" s="436"/>
      <c r="AQ153" s="436"/>
      <c r="AR153" s="436"/>
      <c r="AS153" s="436"/>
      <c r="AT153" s="436"/>
      <c r="AU153" s="436"/>
      <c r="AV153" s="436"/>
      <c r="AW153" s="436"/>
      <c r="AX153" s="436"/>
      <c r="AY153" s="436"/>
      <c r="AZ153" s="436"/>
      <c r="BA153" s="436"/>
      <c r="BB153" s="436"/>
      <c r="BC153" s="436"/>
      <c r="BD153" s="436"/>
      <c r="BE153" s="436"/>
      <c r="BF153" s="436"/>
      <c r="BG153" s="436"/>
      <c r="BH153" s="436"/>
      <c r="BI153" s="436"/>
      <c r="BJ153" s="436"/>
      <c r="BK153" s="436"/>
      <c r="BL153" s="436"/>
      <c r="BM153" s="436"/>
      <c r="BN153" s="436"/>
      <c r="BO153" s="436"/>
      <c r="BP153" s="436"/>
      <c r="BQ153" s="436"/>
      <c r="BR153" s="436"/>
      <c r="BS153" s="436"/>
    </row>
    <row r="154" spans="1:73" s="39" customFormat="1" ht="15" customHeight="1" thickBot="1" x14ac:dyDescent="0.3">
      <c r="A154" s="436"/>
      <c r="B154" s="428" t="s">
        <v>286</v>
      </c>
      <c r="C154" s="646" t="s">
        <v>560</v>
      </c>
      <c r="D154" s="638" t="s">
        <v>561</v>
      </c>
      <c r="E154" s="639">
        <f>SUM(E155:E157)</f>
        <v>0</v>
      </c>
      <c r="F154" s="436"/>
      <c r="G154" s="436"/>
      <c r="H154" s="436"/>
      <c r="I154" s="436"/>
      <c r="J154" s="436"/>
      <c r="K154" s="436"/>
      <c r="L154" s="436"/>
      <c r="M154" s="436"/>
      <c r="N154" s="436"/>
      <c r="O154" s="436"/>
      <c r="P154" s="436"/>
      <c r="Q154" s="436"/>
      <c r="R154" s="436"/>
      <c r="S154" s="436"/>
      <c r="T154" s="436"/>
      <c r="U154" s="436"/>
      <c r="V154" s="436"/>
      <c r="W154" s="436"/>
      <c r="X154" s="436"/>
      <c r="Y154" s="436"/>
      <c r="Z154" s="436"/>
      <c r="AA154" s="436"/>
      <c r="AB154" s="436"/>
      <c r="AC154" s="436"/>
      <c r="AD154" s="436"/>
      <c r="AE154" s="436"/>
      <c r="AF154" s="436"/>
      <c r="AG154" s="436"/>
      <c r="AH154" s="436"/>
      <c r="AI154" s="436"/>
      <c r="AJ154" s="436"/>
      <c r="AK154" s="436"/>
      <c r="AL154" s="436"/>
      <c r="AM154" s="436"/>
      <c r="AN154" s="436"/>
      <c r="AO154" s="436"/>
      <c r="AP154" s="436"/>
      <c r="AQ154" s="436"/>
      <c r="AR154" s="436"/>
      <c r="AS154" s="436"/>
      <c r="AT154" s="436"/>
      <c r="AU154" s="436"/>
      <c r="AV154" s="436"/>
      <c r="AW154" s="436"/>
      <c r="AX154" s="436"/>
      <c r="AY154" s="436"/>
      <c r="AZ154" s="436"/>
      <c r="BA154" s="436"/>
      <c r="BB154" s="436"/>
      <c r="BC154" s="436"/>
      <c r="BD154" s="436"/>
      <c r="BE154" s="436"/>
      <c r="BF154" s="436"/>
      <c r="BG154" s="436"/>
      <c r="BH154" s="436"/>
      <c r="BI154" s="436"/>
      <c r="BJ154" s="436"/>
      <c r="BK154" s="436"/>
      <c r="BL154" s="436"/>
      <c r="BM154" s="436"/>
      <c r="BN154" s="436"/>
      <c r="BO154" s="436"/>
      <c r="BP154" s="436"/>
      <c r="BQ154" s="436"/>
      <c r="BR154" s="436"/>
      <c r="BS154" s="436"/>
    </row>
    <row r="155" spans="1:73" s="39" customFormat="1" ht="15" customHeight="1" thickBot="1" x14ac:dyDescent="0.3">
      <c r="A155" s="436"/>
      <c r="B155" s="430"/>
      <c r="C155" s="643" t="s">
        <v>398</v>
      </c>
      <c r="D155" s="628" t="s">
        <v>558</v>
      </c>
      <c r="E155" s="644">
        <v>0</v>
      </c>
      <c r="F155" s="436"/>
      <c r="G155" s="436"/>
      <c r="H155" s="436"/>
      <c r="I155" s="436"/>
      <c r="J155" s="436"/>
      <c r="K155" s="436"/>
      <c r="L155" s="436"/>
      <c r="M155" s="436"/>
      <c r="N155" s="436"/>
      <c r="O155" s="436"/>
      <c r="P155" s="436"/>
      <c r="Q155" s="436"/>
      <c r="R155" s="436"/>
      <c r="S155" s="436"/>
      <c r="T155" s="436"/>
      <c r="U155" s="436"/>
      <c r="V155" s="436"/>
      <c r="W155" s="436"/>
      <c r="X155" s="436"/>
      <c r="Y155" s="436"/>
      <c r="Z155" s="436"/>
      <c r="AA155" s="436"/>
      <c r="AB155" s="436"/>
      <c r="AC155" s="436"/>
      <c r="AD155" s="436"/>
      <c r="AE155" s="436"/>
      <c r="AF155" s="436"/>
      <c r="AG155" s="436"/>
      <c r="AH155" s="436"/>
      <c r="AI155" s="436"/>
      <c r="AJ155" s="436"/>
      <c r="AK155" s="436"/>
      <c r="AL155" s="436"/>
      <c r="AM155" s="436"/>
      <c r="AN155" s="436"/>
      <c r="AO155" s="436"/>
      <c r="AP155" s="436"/>
      <c r="AQ155" s="436"/>
      <c r="AR155" s="436"/>
      <c r="AS155" s="436"/>
      <c r="AT155" s="436"/>
      <c r="AU155" s="436"/>
      <c r="AV155" s="436"/>
      <c r="AW155" s="436"/>
      <c r="AX155" s="436"/>
      <c r="AY155" s="436"/>
      <c r="AZ155" s="436"/>
      <c r="BA155" s="436"/>
      <c r="BB155" s="436"/>
      <c r="BC155" s="436"/>
      <c r="BD155" s="436"/>
      <c r="BE155" s="436"/>
      <c r="BF155" s="436"/>
      <c r="BG155" s="436"/>
      <c r="BH155" s="436"/>
      <c r="BI155" s="436"/>
      <c r="BJ155" s="436"/>
      <c r="BK155" s="436"/>
      <c r="BL155" s="436"/>
      <c r="BM155" s="436"/>
      <c r="BN155" s="436"/>
      <c r="BO155" s="436"/>
      <c r="BP155" s="436"/>
      <c r="BQ155" s="436"/>
      <c r="BR155" s="436"/>
      <c r="BS155" s="436"/>
    </row>
    <row r="156" spans="1:73" s="39" customFormat="1" ht="15" customHeight="1" thickBot="1" x14ac:dyDescent="0.3">
      <c r="A156" s="436"/>
      <c r="B156" s="434"/>
      <c r="C156" s="643" t="s">
        <v>399</v>
      </c>
      <c r="D156" s="628" t="s">
        <v>558</v>
      </c>
      <c r="E156" s="644">
        <v>0</v>
      </c>
      <c r="F156" s="436"/>
      <c r="G156" s="436"/>
      <c r="H156" s="436"/>
      <c r="I156" s="436"/>
      <c r="J156" s="436"/>
      <c r="K156" s="436"/>
      <c r="L156" s="436"/>
      <c r="M156" s="436"/>
      <c r="N156" s="436"/>
      <c r="O156" s="436"/>
      <c r="P156" s="436"/>
      <c r="Q156" s="436"/>
      <c r="R156" s="436"/>
      <c r="S156" s="436"/>
      <c r="T156" s="436"/>
      <c r="U156" s="436"/>
      <c r="V156" s="436"/>
      <c r="W156" s="436"/>
      <c r="X156" s="436"/>
      <c r="Y156" s="436"/>
      <c r="Z156" s="436"/>
      <c r="AA156" s="436"/>
      <c r="AB156" s="436"/>
      <c r="AC156" s="436"/>
      <c r="AD156" s="436"/>
      <c r="AE156" s="436"/>
      <c r="AF156" s="436"/>
      <c r="AG156" s="436"/>
      <c r="AH156" s="436"/>
      <c r="AI156" s="436"/>
      <c r="AJ156" s="436"/>
      <c r="AK156" s="436"/>
      <c r="AL156" s="436"/>
      <c r="AM156" s="436"/>
      <c r="AN156" s="436"/>
      <c r="AO156" s="436"/>
      <c r="AP156" s="436"/>
      <c r="AQ156" s="436"/>
      <c r="AR156" s="436"/>
      <c r="AS156" s="436"/>
      <c r="AT156" s="436"/>
      <c r="AU156" s="436"/>
      <c r="AV156" s="436"/>
      <c r="AW156" s="436"/>
      <c r="AX156" s="436"/>
      <c r="AY156" s="436"/>
      <c r="AZ156" s="436"/>
      <c r="BA156" s="436"/>
      <c r="BB156" s="436"/>
      <c r="BC156" s="436"/>
      <c r="BD156" s="436"/>
      <c r="BE156" s="436"/>
      <c r="BF156" s="436"/>
      <c r="BG156" s="436"/>
      <c r="BH156" s="436"/>
      <c r="BI156" s="436"/>
      <c r="BJ156" s="436"/>
      <c r="BK156" s="436"/>
      <c r="BL156" s="436"/>
      <c r="BM156" s="436"/>
      <c r="BN156" s="436"/>
      <c r="BO156" s="436"/>
      <c r="BP156" s="436"/>
      <c r="BQ156" s="436"/>
      <c r="BR156" s="436"/>
      <c r="BS156" s="436"/>
    </row>
    <row r="157" spans="1:73" s="39" customFormat="1" ht="15" customHeight="1" x14ac:dyDescent="0.25">
      <c r="A157" s="436"/>
      <c r="B157" s="429"/>
      <c r="C157" s="645" t="s">
        <v>559</v>
      </c>
      <c r="D157" s="628" t="s">
        <v>558</v>
      </c>
      <c r="E157" s="644">
        <v>0</v>
      </c>
      <c r="F157" s="436"/>
      <c r="G157" s="436"/>
      <c r="H157" s="436"/>
      <c r="I157" s="436"/>
      <c r="J157" s="436"/>
      <c r="K157" s="436"/>
      <c r="L157" s="436"/>
      <c r="M157" s="436"/>
      <c r="N157" s="436"/>
      <c r="O157" s="436"/>
      <c r="P157" s="436"/>
      <c r="Q157" s="436"/>
      <c r="R157" s="436"/>
      <c r="S157" s="436"/>
      <c r="T157" s="436"/>
      <c r="U157" s="436"/>
      <c r="V157" s="436"/>
      <c r="W157" s="436"/>
      <c r="X157" s="436"/>
      <c r="Y157" s="436"/>
      <c r="Z157" s="436"/>
      <c r="AA157" s="436"/>
      <c r="AB157" s="436"/>
      <c r="AC157" s="436"/>
      <c r="AD157" s="436"/>
      <c r="AE157" s="436"/>
      <c r="AF157" s="436"/>
      <c r="AG157" s="436"/>
      <c r="AH157" s="436"/>
      <c r="AI157" s="436"/>
      <c r="AJ157" s="436"/>
      <c r="AK157" s="436"/>
      <c r="AL157" s="436"/>
      <c r="AM157" s="436"/>
      <c r="AN157" s="436"/>
      <c r="AO157" s="436"/>
      <c r="AP157" s="436"/>
      <c r="AQ157" s="436"/>
      <c r="AR157" s="436"/>
      <c r="AS157" s="436"/>
      <c r="AT157" s="436"/>
      <c r="AU157" s="436"/>
      <c r="AV157" s="436"/>
      <c r="AW157" s="436"/>
      <c r="AX157" s="436"/>
      <c r="AY157" s="436"/>
      <c r="AZ157" s="436"/>
      <c r="BA157" s="436"/>
      <c r="BB157" s="436"/>
      <c r="BC157" s="436"/>
      <c r="BD157" s="436"/>
      <c r="BE157" s="436"/>
      <c r="BF157" s="436"/>
      <c r="BG157" s="436"/>
      <c r="BH157" s="436"/>
      <c r="BI157" s="436"/>
      <c r="BJ157" s="436"/>
      <c r="BK157" s="436"/>
      <c r="BL157" s="436"/>
      <c r="BM157" s="436"/>
      <c r="BN157" s="436"/>
      <c r="BO157" s="436"/>
      <c r="BP157" s="436"/>
      <c r="BQ157" s="436"/>
      <c r="BR157" s="436"/>
      <c r="BS157" s="436"/>
    </row>
    <row r="158" spans="1:73" s="39" customFormat="1" ht="15" customHeight="1" x14ac:dyDescent="0.25">
      <c r="A158" s="436"/>
      <c r="B158" s="436"/>
      <c r="C158" s="436"/>
      <c r="D158" s="436"/>
      <c r="E158" s="436"/>
      <c r="F158" s="436"/>
      <c r="G158" s="436"/>
      <c r="H158" s="436"/>
      <c r="I158" s="436"/>
      <c r="J158" s="436"/>
      <c r="K158" s="436"/>
      <c r="L158" s="436"/>
      <c r="M158" s="436"/>
      <c r="N158" s="436"/>
      <c r="O158" s="436"/>
      <c r="P158" s="436"/>
      <c r="Q158" s="436"/>
      <c r="R158" s="436"/>
      <c r="S158" s="436"/>
      <c r="T158" s="436"/>
      <c r="U158" s="436"/>
      <c r="V158" s="436"/>
      <c r="W158" s="436"/>
      <c r="X158" s="436"/>
      <c r="Y158" s="436"/>
      <c r="Z158" s="436"/>
      <c r="AA158" s="436"/>
      <c r="AB158" s="436"/>
      <c r="AC158" s="436"/>
      <c r="AD158" s="436"/>
      <c r="AE158" s="436"/>
      <c r="AF158" s="436"/>
      <c r="AG158" s="436"/>
      <c r="AH158" s="436"/>
      <c r="AI158" s="436"/>
      <c r="AJ158" s="436"/>
      <c r="AK158" s="436"/>
      <c r="AL158" s="436"/>
      <c r="AM158" s="436"/>
      <c r="AN158" s="436"/>
      <c r="AO158" s="436"/>
      <c r="AP158" s="436"/>
      <c r="AQ158" s="436"/>
      <c r="AR158" s="436"/>
      <c r="AS158" s="436"/>
      <c r="AT158" s="436"/>
      <c r="AU158" s="436"/>
      <c r="AV158" s="436"/>
      <c r="AW158" s="436"/>
      <c r="AX158" s="436"/>
      <c r="AY158" s="436"/>
      <c r="AZ158" s="436"/>
      <c r="BA158" s="436"/>
      <c r="BB158" s="436"/>
      <c r="BC158" s="436"/>
      <c r="BD158" s="436"/>
      <c r="BE158" s="436"/>
      <c r="BF158" s="436"/>
      <c r="BG158" s="436"/>
      <c r="BH158" s="436"/>
      <c r="BI158" s="436"/>
      <c r="BJ158" s="436"/>
      <c r="BK158" s="436"/>
      <c r="BL158" s="436"/>
      <c r="BM158" s="436"/>
      <c r="BN158" s="436"/>
      <c r="BO158" s="436"/>
      <c r="BP158" s="436"/>
      <c r="BQ158" s="436"/>
      <c r="BR158" s="436"/>
      <c r="BS158" s="436"/>
      <c r="BT158" s="436"/>
      <c r="BU158" s="436"/>
    </row>
    <row r="159" spans="1:73" s="39" customFormat="1" ht="21" customHeight="1" x14ac:dyDescent="0.25">
      <c r="A159" s="441" t="s">
        <v>273</v>
      </c>
      <c r="B159" s="541" t="s">
        <v>86</v>
      </c>
      <c r="C159" s="541"/>
      <c r="D159" s="443"/>
      <c r="E159" s="443"/>
      <c r="F159" s="436"/>
      <c r="G159" s="436"/>
      <c r="H159" s="436"/>
      <c r="I159" s="436"/>
      <c r="J159" s="436"/>
      <c r="K159" s="436"/>
      <c r="L159" s="436"/>
      <c r="M159" s="436"/>
      <c r="N159" s="436"/>
      <c r="O159" s="436"/>
      <c r="P159" s="436"/>
      <c r="Q159" s="436"/>
      <c r="R159" s="436"/>
      <c r="S159" s="436"/>
      <c r="T159" s="436"/>
      <c r="U159" s="436"/>
      <c r="V159" s="436"/>
      <c r="W159" s="436"/>
      <c r="X159" s="436"/>
      <c r="Y159" s="436"/>
      <c r="Z159" s="436"/>
      <c r="AA159" s="436"/>
      <c r="AB159" s="436"/>
      <c r="AC159" s="436"/>
      <c r="AD159" s="436"/>
      <c r="AE159" s="436"/>
      <c r="AF159" s="436"/>
      <c r="AG159" s="436"/>
      <c r="AH159" s="436"/>
      <c r="AI159" s="436"/>
      <c r="AJ159" s="436"/>
      <c r="AK159" s="436"/>
      <c r="AL159" s="436"/>
      <c r="AM159" s="436"/>
      <c r="AN159" s="436"/>
      <c r="AO159" s="436"/>
      <c r="AP159" s="436"/>
      <c r="AQ159" s="436"/>
      <c r="AR159" s="436"/>
      <c r="AS159" s="436"/>
      <c r="AT159" s="436"/>
      <c r="AU159" s="436"/>
      <c r="AV159" s="436"/>
      <c r="AW159" s="436"/>
      <c r="AX159" s="436"/>
      <c r="AY159" s="436"/>
      <c r="AZ159" s="436"/>
      <c r="BA159" s="436"/>
      <c r="BB159" s="436"/>
      <c r="BC159" s="436"/>
      <c r="BD159" s="436"/>
      <c r="BE159" s="436"/>
      <c r="BF159" s="436"/>
      <c r="BG159" s="436"/>
      <c r="BH159" s="436"/>
      <c r="BI159" s="436"/>
      <c r="BJ159" s="436"/>
      <c r="BK159" s="436"/>
      <c r="BL159" s="436"/>
      <c r="BM159" s="436"/>
      <c r="BN159" s="436"/>
      <c r="BO159" s="436"/>
      <c r="BP159" s="436"/>
      <c r="BQ159" s="436"/>
      <c r="BR159" s="436"/>
      <c r="BS159" s="436"/>
    </row>
    <row r="160" spans="1:73" s="39" customFormat="1" ht="42" hidden="1" customHeight="1" x14ac:dyDescent="0.25">
      <c r="A160" s="444"/>
      <c r="B160" s="445"/>
      <c r="C160" s="445"/>
      <c r="D160" s="444"/>
      <c r="E160" s="444"/>
      <c r="F160" s="436"/>
      <c r="G160" s="436"/>
      <c r="H160" s="436"/>
      <c r="I160" s="436"/>
      <c r="J160" s="436"/>
      <c r="K160" s="436"/>
      <c r="L160" s="436"/>
      <c r="M160" s="436"/>
      <c r="N160" s="436"/>
      <c r="O160" s="436"/>
      <c r="P160" s="436"/>
      <c r="Q160" s="436"/>
      <c r="R160" s="436"/>
      <c r="S160" s="436"/>
      <c r="T160" s="436"/>
      <c r="U160" s="436"/>
      <c r="V160" s="436"/>
      <c r="W160" s="436"/>
      <c r="X160" s="436"/>
      <c r="Y160" s="436"/>
      <c r="Z160" s="436"/>
      <c r="AA160" s="436"/>
      <c r="AB160" s="436"/>
      <c r="AC160" s="436"/>
      <c r="AD160" s="436"/>
      <c r="AE160" s="436"/>
      <c r="AF160" s="436"/>
      <c r="AG160" s="436"/>
      <c r="AH160" s="436"/>
      <c r="AI160" s="436"/>
      <c r="AJ160" s="436"/>
      <c r="AK160" s="436"/>
      <c r="AL160" s="436"/>
      <c r="AM160" s="436"/>
      <c r="AN160" s="436"/>
      <c r="AO160" s="436"/>
      <c r="AP160" s="436"/>
      <c r="AQ160" s="436"/>
      <c r="AR160" s="436"/>
      <c r="AS160" s="436"/>
      <c r="AT160" s="436"/>
      <c r="AU160" s="436"/>
      <c r="AV160" s="436"/>
      <c r="AW160" s="436"/>
      <c r="AX160" s="436"/>
      <c r="AY160" s="436"/>
      <c r="AZ160" s="436"/>
      <c r="BA160" s="436"/>
      <c r="BB160" s="436"/>
      <c r="BC160" s="436"/>
      <c r="BD160" s="436"/>
      <c r="BE160" s="436"/>
      <c r="BF160" s="436"/>
      <c r="BG160" s="436"/>
      <c r="BH160" s="436"/>
      <c r="BI160" s="436"/>
      <c r="BJ160" s="436"/>
      <c r="BK160" s="436"/>
      <c r="BL160" s="436"/>
      <c r="BM160" s="436"/>
      <c r="BN160" s="436"/>
      <c r="BO160" s="436"/>
      <c r="BP160" s="436"/>
      <c r="BQ160" s="436"/>
      <c r="BR160" s="436"/>
      <c r="BS160" s="436"/>
      <c r="BT160" s="436"/>
      <c r="BU160" s="436"/>
    </row>
    <row r="161" spans="1:73" s="39" customFormat="1" ht="39" customHeight="1" x14ac:dyDescent="0.25">
      <c r="A161" s="437" t="s">
        <v>339</v>
      </c>
      <c r="B161" s="523" t="s">
        <v>369</v>
      </c>
      <c r="C161" s="523"/>
      <c r="D161" s="523"/>
      <c r="E161" s="523"/>
      <c r="F161" s="436"/>
      <c r="G161" s="436"/>
      <c r="H161" s="436"/>
      <c r="I161" s="436"/>
      <c r="J161" s="436"/>
      <c r="K161" s="436"/>
      <c r="L161" s="436"/>
      <c r="M161" s="436"/>
      <c r="N161" s="436"/>
      <c r="O161" s="436"/>
      <c r="P161" s="436"/>
      <c r="Q161" s="436"/>
      <c r="R161" s="436"/>
      <c r="S161" s="436"/>
      <c r="T161" s="436"/>
      <c r="U161" s="436"/>
      <c r="V161" s="436"/>
      <c r="W161" s="436"/>
      <c r="X161" s="436"/>
      <c r="Y161" s="436"/>
      <c r="Z161" s="436"/>
      <c r="AA161" s="436"/>
      <c r="AB161" s="436"/>
      <c r="AC161" s="436"/>
      <c r="AD161" s="436"/>
      <c r="AE161" s="436"/>
      <c r="AF161" s="436"/>
      <c r="AG161" s="436"/>
      <c r="AH161" s="436"/>
      <c r="AI161" s="436"/>
      <c r="AJ161" s="436"/>
      <c r="AK161" s="436"/>
      <c r="AL161" s="436"/>
      <c r="AM161" s="436"/>
      <c r="AN161" s="436"/>
      <c r="AO161" s="436"/>
      <c r="AP161" s="436"/>
      <c r="AQ161" s="436"/>
      <c r="AR161" s="436"/>
      <c r="AS161" s="436"/>
      <c r="AT161" s="436"/>
      <c r="AU161" s="436"/>
      <c r="AV161" s="436"/>
      <c r="AW161" s="436"/>
      <c r="AX161" s="436"/>
      <c r="AY161" s="436"/>
      <c r="AZ161" s="436"/>
      <c r="BA161" s="436"/>
      <c r="BB161" s="436"/>
      <c r="BC161" s="436"/>
      <c r="BD161" s="436"/>
      <c r="BE161" s="436"/>
      <c r="BF161" s="436"/>
      <c r="BG161" s="436"/>
      <c r="BH161" s="436"/>
      <c r="BI161" s="436"/>
      <c r="BJ161" s="436"/>
      <c r="BK161" s="436"/>
      <c r="BL161" s="436"/>
      <c r="BM161" s="436"/>
      <c r="BN161" s="436"/>
      <c r="BO161" s="436"/>
      <c r="BP161" s="436"/>
      <c r="BQ161" s="436"/>
      <c r="BR161" s="436"/>
      <c r="BS161" s="436"/>
    </row>
    <row r="162" spans="1:73" s="39" customFormat="1" ht="38.25" thickBot="1" x14ac:dyDescent="0.3">
      <c r="A162" s="436" t="s">
        <v>274</v>
      </c>
      <c r="B162" s="405" t="s">
        <v>304</v>
      </c>
      <c r="C162" s="405" t="s">
        <v>319</v>
      </c>
      <c r="D162" s="405" t="s">
        <v>321</v>
      </c>
      <c r="E162" s="405" t="s">
        <v>325</v>
      </c>
      <c r="F162" s="436"/>
      <c r="G162" s="436"/>
      <c r="H162" s="436"/>
      <c r="I162" s="436"/>
      <c r="J162" s="436"/>
      <c r="K162" s="436"/>
      <c r="L162" s="436"/>
      <c r="M162" s="436"/>
      <c r="N162" s="436"/>
      <c r="O162" s="436"/>
      <c r="P162" s="436"/>
      <c r="Q162" s="436"/>
      <c r="R162" s="436"/>
      <c r="S162" s="436"/>
      <c r="T162" s="436"/>
      <c r="U162" s="436"/>
      <c r="V162" s="436"/>
      <c r="W162" s="436"/>
      <c r="X162" s="436"/>
      <c r="Y162" s="436"/>
      <c r="Z162" s="436"/>
      <c r="AA162" s="436"/>
      <c r="AB162" s="436"/>
      <c r="AC162" s="436"/>
      <c r="AD162" s="436"/>
      <c r="AE162" s="436"/>
      <c r="AF162" s="436"/>
      <c r="AG162" s="436"/>
      <c r="AH162" s="436"/>
      <c r="AI162" s="436"/>
      <c r="AJ162" s="436"/>
      <c r="AK162" s="436"/>
      <c r="AL162" s="436"/>
      <c r="AM162" s="436"/>
      <c r="AN162" s="436"/>
      <c r="AO162" s="436"/>
      <c r="AP162" s="436"/>
      <c r="AQ162" s="436"/>
      <c r="AR162" s="436"/>
      <c r="AS162" s="436"/>
      <c r="AT162" s="436"/>
      <c r="AU162" s="436"/>
      <c r="AV162" s="436"/>
      <c r="AW162" s="436"/>
      <c r="AX162" s="436"/>
      <c r="AY162" s="436"/>
      <c r="AZ162" s="436"/>
      <c r="BA162" s="436"/>
      <c r="BB162" s="436"/>
      <c r="BC162" s="436"/>
      <c r="BD162" s="436"/>
      <c r="BE162" s="436"/>
      <c r="BF162" s="436"/>
      <c r="BG162" s="436"/>
      <c r="BH162" s="436"/>
      <c r="BI162" s="436"/>
      <c r="BJ162" s="436"/>
      <c r="BK162" s="436"/>
      <c r="BL162" s="436"/>
      <c r="BM162" s="436"/>
      <c r="BN162" s="436"/>
      <c r="BO162" s="436"/>
      <c r="BP162" s="436"/>
      <c r="BQ162" s="436"/>
      <c r="BR162" s="436"/>
      <c r="BS162" s="436"/>
    </row>
    <row r="163" spans="1:73" s="39" customFormat="1" ht="21" customHeight="1" thickBot="1" x14ac:dyDescent="0.3">
      <c r="A163" s="436"/>
      <c r="B163" s="428" t="s">
        <v>136</v>
      </c>
      <c r="C163" s="630" t="s">
        <v>400</v>
      </c>
      <c r="D163" s="626" t="s">
        <v>539</v>
      </c>
      <c r="E163" s="647">
        <v>0</v>
      </c>
      <c r="F163" s="436"/>
      <c r="G163" s="436"/>
      <c r="H163" s="436"/>
      <c r="I163" s="436"/>
      <c r="J163" s="436"/>
      <c r="K163" s="436"/>
      <c r="L163" s="436"/>
      <c r="M163" s="436"/>
      <c r="N163" s="436"/>
      <c r="O163" s="436"/>
      <c r="P163" s="436"/>
      <c r="Q163" s="436"/>
      <c r="R163" s="436"/>
      <c r="S163" s="436"/>
      <c r="T163" s="436"/>
      <c r="U163" s="436"/>
      <c r="V163" s="436"/>
      <c r="W163" s="436"/>
      <c r="X163" s="436"/>
      <c r="Y163" s="436"/>
      <c r="Z163" s="436"/>
      <c r="AA163" s="436"/>
      <c r="AB163" s="436"/>
      <c r="AC163" s="436"/>
      <c r="AD163" s="436"/>
      <c r="AE163" s="436"/>
      <c r="AF163" s="436"/>
      <c r="AG163" s="436"/>
      <c r="AH163" s="436"/>
      <c r="AI163" s="436"/>
      <c r="AJ163" s="436"/>
      <c r="AK163" s="436"/>
      <c r="AL163" s="436"/>
      <c r="AM163" s="436"/>
      <c r="AN163" s="436"/>
      <c r="AO163" s="436"/>
      <c r="AP163" s="436"/>
      <c r="AQ163" s="436"/>
      <c r="AR163" s="436"/>
      <c r="AS163" s="436"/>
      <c r="AT163" s="436"/>
      <c r="AU163" s="436"/>
      <c r="AV163" s="436"/>
      <c r="AW163" s="436"/>
      <c r="AX163" s="436"/>
      <c r="AY163" s="436"/>
      <c r="AZ163" s="436"/>
      <c r="BA163" s="436"/>
      <c r="BB163" s="436"/>
      <c r="BC163" s="436"/>
      <c r="BD163" s="436"/>
      <c r="BE163" s="436"/>
      <c r="BF163" s="436"/>
      <c r="BG163" s="436"/>
      <c r="BH163" s="436"/>
      <c r="BI163" s="436"/>
      <c r="BJ163" s="436"/>
      <c r="BK163" s="436"/>
      <c r="BL163" s="436"/>
      <c r="BM163" s="436"/>
      <c r="BN163" s="436"/>
      <c r="BO163" s="436"/>
      <c r="BP163" s="436"/>
      <c r="BQ163" s="436"/>
      <c r="BR163" s="436"/>
      <c r="BS163" s="436"/>
    </row>
    <row r="164" spans="1:73" s="39" customFormat="1" ht="15" customHeight="1" thickBot="1" x14ac:dyDescent="0.3">
      <c r="A164" s="436"/>
      <c r="B164" s="430"/>
      <c r="C164" s="648" t="s">
        <v>237</v>
      </c>
      <c r="D164" s="628" t="s">
        <v>539</v>
      </c>
      <c r="E164" s="636">
        <v>0</v>
      </c>
      <c r="F164" s="436"/>
      <c r="G164" s="436"/>
      <c r="H164" s="436"/>
      <c r="I164" s="436"/>
      <c r="J164" s="436"/>
      <c r="K164" s="436"/>
      <c r="L164" s="436"/>
      <c r="M164" s="436"/>
      <c r="N164" s="436"/>
      <c r="O164" s="436"/>
      <c r="P164" s="436"/>
      <c r="Q164" s="436"/>
      <c r="R164" s="436"/>
      <c r="S164" s="436"/>
      <c r="T164" s="436"/>
      <c r="U164" s="436"/>
      <c r="V164" s="436"/>
      <c r="W164" s="436"/>
      <c r="X164" s="436"/>
      <c r="Y164" s="436"/>
      <c r="Z164" s="436"/>
      <c r="AA164" s="436"/>
      <c r="AB164" s="436"/>
      <c r="AC164" s="436"/>
      <c r="AD164" s="436"/>
      <c r="AE164" s="436"/>
      <c r="AF164" s="436"/>
      <c r="AG164" s="436"/>
      <c r="AH164" s="436"/>
      <c r="AI164" s="436"/>
      <c r="AJ164" s="436"/>
      <c r="AK164" s="436"/>
      <c r="AL164" s="436"/>
      <c r="AM164" s="436"/>
      <c r="AN164" s="436"/>
      <c r="AO164" s="436"/>
      <c r="AP164" s="436"/>
      <c r="AQ164" s="436"/>
      <c r="AR164" s="436"/>
      <c r="AS164" s="436"/>
      <c r="AT164" s="436"/>
      <c r="AU164" s="436"/>
      <c r="AV164" s="436"/>
      <c r="AW164" s="436"/>
      <c r="AX164" s="436"/>
      <c r="AY164" s="436"/>
      <c r="AZ164" s="436"/>
      <c r="BA164" s="436"/>
      <c r="BB164" s="436"/>
      <c r="BC164" s="436"/>
      <c r="BD164" s="436"/>
      <c r="BE164" s="436"/>
      <c r="BF164" s="436"/>
      <c r="BG164" s="436"/>
      <c r="BH164" s="436"/>
      <c r="BI164" s="436"/>
      <c r="BJ164" s="436"/>
      <c r="BK164" s="436"/>
      <c r="BL164" s="436"/>
      <c r="BM164" s="436"/>
      <c r="BN164" s="436"/>
      <c r="BO164" s="436"/>
      <c r="BP164" s="436"/>
      <c r="BQ164" s="436"/>
      <c r="BR164" s="436"/>
      <c r="BS164" s="436"/>
    </row>
    <row r="165" spans="1:73" s="39" customFormat="1" ht="15" customHeight="1" x14ac:dyDescent="0.25">
      <c r="A165" s="436"/>
      <c r="B165" s="434"/>
      <c r="C165" s="648" t="s">
        <v>238</v>
      </c>
      <c r="D165" s="628" t="s">
        <v>539</v>
      </c>
      <c r="E165" s="636">
        <v>0</v>
      </c>
      <c r="F165" s="436"/>
      <c r="G165" s="436"/>
      <c r="H165" s="436"/>
      <c r="I165" s="436"/>
      <c r="J165" s="436"/>
      <c r="K165" s="436"/>
      <c r="L165" s="436"/>
      <c r="M165" s="436"/>
      <c r="N165" s="436"/>
      <c r="O165" s="436"/>
      <c r="P165" s="436"/>
      <c r="Q165" s="436"/>
      <c r="R165" s="436"/>
      <c r="S165" s="436"/>
      <c r="T165" s="436"/>
      <c r="U165" s="436"/>
      <c r="V165" s="436"/>
      <c r="W165" s="436"/>
      <c r="X165" s="436"/>
      <c r="Y165" s="436"/>
      <c r="Z165" s="436"/>
      <c r="AA165" s="436"/>
      <c r="AB165" s="436"/>
      <c r="AC165" s="436"/>
      <c r="AD165" s="436"/>
      <c r="AE165" s="436"/>
      <c r="AF165" s="436"/>
      <c r="AG165" s="436"/>
      <c r="AH165" s="436"/>
      <c r="AI165" s="436"/>
      <c r="AJ165" s="436"/>
      <c r="AK165" s="436"/>
      <c r="AL165" s="436"/>
      <c r="AM165" s="436"/>
      <c r="AN165" s="436"/>
      <c r="AO165" s="436"/>
      <c r="AP165" s="436"/>
      <c r="AQ165" s="436"/>
      <c r="AR165" s="436"/>
      <c r="AS165" s="436"/>
      <c r="AT165" s="436"/>
      <c r="AU165" s="436"/>
      <c r="AV165" s="436"/>
      <c r="AW165" s="436"/>
      <c r="AX165" s="436"/>
      <c r="AY165" s="436"/>
      <c r="AZ165" s="436"/>
      <c r="BA165" s="436"/>
      <c r="BB165" s="436"/>
      <c r="BC165" s="436"/>
      <c r="BD165" s="436"/>
      <c r="BE165" s="436"/>
      <c r="BF165" s="436"/>
      <c r="BG165" s="436"/>
      <c r="BH165" s="436"/>
      <c r="BI165" s="436"/>
      <c r="BJ165" s="436"/>
      <c r="BK165" s="436"/>
      <c r="BL165" s="436"/>
      <c r="BM165" s="436"/>
      <c r="BN165" s="436"/>
      <c r="BO165" s="436"/>
      <c r="BP165" s="436"/>
      <c r="BQ165" s="436"/>
      <c r="BR165" s="436"/>
      <c r="BS165" s="436"/>
    </row>
    <row r="166" spans="1:73" s="39" customFormat="1" ht="15" customHeight="1" thickBot="1" x14ac:dyDescent="0.3">
      <c r="A166" s="436"/>
      <c r="B166" s="436"/>
      <c r="C166" s="436"/>
      <c r="D166" s="436"/>
      <c r="E166" s="436"/>
      <c r="F166" s="436"/>
      <c r="G166" s="436"/>
      <c r="H166" s="436"/>
      <c r="I166" s="436"/>
      <c r="J166" s="436"/>
      <c r="K166" s="436"/>
      <c r="L166" s="436"/>
      <c r="M166" s="436"/>
      <c r="N166" s="436"/>
      <c r="O166" s="436"/>
      <c r="P166" s="436"/>
      <c r="Q166" s="436"/>
      <c r="R166" s="436"/>
      <c r="S166" s="436"/>
      <c r="T166" s="436"/>
      <c r="U166" s="436"/>
      <c r="V166" s="436"/>
      <c r="W166" s="436"/>
      <c r="X166" s="436"/>
      <c r="Y166" s="436"/>
      <c r="Z166" s="436"/>
      <c r="AA166" s="436"/>
      <c r="AB166" s="436"/>
      <c r="AC166" s="436"/>
      <c r="AD166" s="436"/>
      <c r="AE166" s="436"/>
      <c r="AF166" s="436"/>
      <c r="AG166" s="436"/>
      <c r="AH166" s="436"/>
      <c r="AI166" s="436"/>
      <c r="AJ166" s="436"/>
      <c r="AK166" s="436"/>
      <c r="AL166" s="436"/>
      <c r="AM166" s="436"/>
      <c r="AN166" s="436"/>
      <c r="AO166" s="436"/>
      <c r="AP166" s="436"/>
      <c r="AQ166" s="436"/>
      <c r="AR166" s="436"/>
      <c r="AS166" s="436"/>
      <c r="AT166" s="436"/>
      <c r="AU166" s="436"/>
      <c r="AV166" s="436"/>
      <c r="AW166" s="436"/>
      <c r="AX166" s="436"/>
      <c r="AY166" s="436"/>
      <c r="AZ166" s="436"/>
      <c r="BA166" s="436"/>
      <c r="BB166" s="436"/>
      <c r="BC166" s="436"/>
      <c r="BD166" s="436"/>
      <c r="BE166" s="436"/>
      <c r="BF166" s="436"/>
      <c r="BG166" s="436"/>
      <c r="BH166" s="436"/>
      <c r="BI166" s="436"/>
      <c r="BJ166" s="436"/>
      <c r="BK166" s="436"/>
      <c r="BL166" s="436"/>
      <c r="BM166" s="436"/>
      <c r="BN166" s="436"/>
      <c r="BO166" s="436"/>
      <c r="BP166" s="436"/>
      <c r="BQ166" s="436"/>
      <c r="BR166" s="436"/>
      <c r="BS166" s="436"/>
      <c r="BT166" s="436"/>
      <c r="BU166" s="436"/>
    </row>
    <row r="167" spans="1:73" s="39" customFormat="1" ht="15" customHeight="1" thickBot="1" x14ac:dyDescent="0.3">
      <c r="A167" s="437" t="s">
        <v>339</v>
      </c>
      <c r="B167" s="553" t="s">
        <v>389</v>
      </c>
      <c r="C167" s="554"/>
      <c r="D167" s="554"/>
      <c r="E167" s="555"/>
      <c r="F167" s="436"/>
      <c r="G167" s="436"/>
      <c r="H167" s="436"/>
      <c r="I167" s="436"/>
      <c r="J167" s="436"/>
      <c r="K167" s="436"/>
      <c r="L167" s="436"/>
      <c r="M167" s="436"/>
      <c r="N167" s="436"/>
      <c r="O167" s="436"/>
      <c r="P167" s="436"/>
      <c r="Q167" s="436"/>
      <c r="R167" s="436"/>
      <c r="S167" s="436"/>
      <c r="T167" s="436"/>
      <c r="U167" s="436"/>
      <c r="V167" s="436"/>
      <c r="W167" s="436"/>
      <c r="X167" s="436"/>
      <c r="Y167" s="436"/>
      <c r="Z167" s="436"/>
      <c r="AA167" s="436"/>
      <c r="AB167" s="436"/>
      <c r="AC167" s="436"/>
      <c r="AD167" s="436"/>
      <c r="AE167" s="436"/>
      <c r="AF167" s="436"/>
      <c r="AG167" s="436"/>
      <c r="AH167" s="436"/>
      <c r="AI167" s="436"/>
      <c r="AJ167" s="436"/>
      <c r="AK167" s="436"/>
      <c r="AL167" s="436"/>
      <c r="AM167" s="436"/>
      <c r="AN167" s="436"/>
      <c r="AO167" s="436"/>
      <c r="AP167" s="436"/>
      <c r="AQ167" s="436"/>
      <c r="AR167" s="436"/>
      <c r="AS167" s="436"/>
      <c r="AT167" s="436"/>
      <c r="AU167" s="436"/>
      <c r="AV167" s="436"/>
      <c r="AW167" s="436"/>
      <c r="AX167" s="436"/>
      <c r="AY167" s="436"/>
      <c r="AZ167" s="436"/>
      <c r="BA167" s="436"/>
      <c r="BB167" s="436"/>
      <c r="BC167" s="436"/>
      <c r="BD167" s="436"/>
      <c r="BE167" s="436"/>
      <c r="BF167" s="436"/>
      <c r="BG167" s="436"/>
      <c r="BH167" s="436"/>
      <c r="BI167" s="436"/>
      <c r="BJ167" s="436"/>
      <c r="BK167" s="436"/>
      <c r="BL167" s="436"/>
      <c r="BM167" s="436"/>
      <c r="BN167" s="436"/>
      <c r="BO167" s="436"/>
      <c r="BP167" s="436"/>
      <c r="BQ167" s="436"/>
      <c r="BR167" s="436"/>
      <c r="BS167" s="436"/>
    </row>
    <row r="168" spans="1:73" s="39" customFormat="1" ht="38.25" thickBot="1" x14ac:dyDescent="0.3">
      <c r="A168" s="436" t="s">
        <v>272</v>
      </c>
      <c r="B168" s="405" t="s">
        <v>303</v>
      </c>
      <c r="C168" s="405" t="s">
        <v>87</v>
      </c>
      <c r="D168" s="405" t="s">
        <v>321</v>
      </c>
      <c r="E168" s="405" t="s">
        <v>325</v>
      </c>
      <c r="F168" s="436"/>
      <c r="G168" s="436"/>
      <c r="H168" s="436"/>
      <c r="I168" s="436"/>
      <c r="J168" s="436"/>
      <c r="K168" s="436"/>
      <c r="L168" s="436"/>
      <c r="M168" s="436"/>
      <c r="N168" s="436"/>
      <c r="O168" s="436"/>
      <c r="P168" s="436"/>
      <c r="Q168" s="436"/>
      <c r="R168" s="436"/>
      <c r="S168" s="436"/>
      <c r="T168" s="436"/>
      <c r="U168" s="436"/>
      <c r="V168" s="436"/>
      <c r="W168" s="436"/>
      <c r="X168" s="436"/>
      <c r="Y168" s="436"/>
      <c r="Z168" s="436"/>
      <c r="AA168" s="436"/>
      <c r="AB168" s="436"/>
      <c r="AC168" s="436"/>
      <c r="AD168" s="436"/>
      <c r="AE168" s="436"/>
      <c r="AF168" s="436"/>
      <c r="AG168" s="436"/>
      <c r="AH168" s="436"/>
      <c r="AI168" s="436"/>
      <c r="AJ168" s="436"/>
      <c r="AK168" s="436"/>
      <c r="AL168" s="436"/>
      <c r="AM168" s="436"/>
      <c r="AN168" s="436"/>
      <c r="AO168" s="436"/>
      <c r="AP168" s="436"/>
      <c r="AQ168" s="436"/>
      <c r="AR168" s="436"/>
      <c r="AS168" s="436"/>
      <c r="AT168" s="436"/>
      <c r="AU168" s="436"/>
      <c r="AV168" s="436"/>
      <c r="AW168" s="436"/>
      <c r="AX168" s="436"/>
      <c r="AY168" s="436"/>
      <c r="AZ168" s="436"/>
      <c r="BA168" s="436"/>
      <c r="BB168" s="436"/>
      <c r="BC168" s="436"/>
      <c r="BD168" s="436"/>
      <c r="BE168" s="436"/>
      <c r="BF168" s="436"/>
      <c r="BG168" s="436"/>
      <c r="BH168" s="436"/>
      <c r="BI168" s="436"/>
      <c r="BJ168" s="436"/>
      <c r="BK168" s="436"/>
      <c r="BL168" s="436"/>
      <c r="BM168" s="436"/>
      <c r="BN168" s="436"/>
      <c r="BO168" s="436"/>
      <c r="BP168" s="436"/>
      <c r="BQ168" s="436"/>
      <c r="BR168" s="436"/>
      <c r="BS168" s="436"/>
    </row>
    <row r="169" spans="1:73" s="39" customFormat="1" ht="15" customHeight="1" thickBot="1" x14ac:dyDescent="0.3">
      <c r="A169" s="436"/>
      <c r="B169" s="435" t="s">
        <v>401</v>
      </c>
      <c r="C169" s="649" t="s">
        <v>243</v>
      </c>
      <c r="D169" s="626" t="s">
        <v>539</v>
      </c>
      <c r="E169" s="647">
        <v>0</v>
      </c>
      <c r="F169" s="436"/>
      <c r="G169" s="436"/>
      <c r="H169" s="436"/>
      <c r="I169" s="436"/>
      <c r="J169" s="436"/>
      <c r="K169" s="436"/>
      <c r="L169" s="436"/>
      <c r="M169" s="436"/>
      <c r="N169" s="436"/>
      <c r="O169" s="436"/>
      <c r="P169" s="436"/>
      <c r="Q169" s="436"/>
      <c r="R169" s="436"/>
      <c r="S169" s="436"/>
      <c r="T169" s="436"/>
      <c r="U169" s="436"/>
      <c r="V169" s="436"/>
      <c r="W169" s="436"/>
      <c r="X169" s="436"/>
      <c r="Y169" s="436"/>
      <c r="Z169" s="436"/>
      <c r="AA169" s="436"/>
      <c r="AB169" s="436"/>
      <c r="AC169" s="436"/>
      <c r="AD169" s="436"/>
      <c r="AE169" s="436"/>
      <c r="AF169" s="436"/>
      <c r="AG169" s="436"/>
      <c r="AH169" s="436"/>
      <c r="AI169" s="436"/>
      <c r="AJ169" s="436"/>
      <c r="AK169" s="436"/>
      <c r="AL169" s="436"/>
      <c r="AM169" s="436"/>
      <c r="AN169" s="436"/>
      <c r="AO169" s="436"/>
      <c r="AP169" s="436"/>
      <c r="AQ169" s="436"/>
      <c r="AR169" s="436"/>
      <c r="AS169" s="436"/>
      <c r="AT169" s="436"/>
      <c r="AU169" s="436"/>
      <c r="AV169" s="436"/>
      <c r="AW169" s="436"/>
      <c r="AX169" s="436"/>
      <c r="AY169" s="436"/>
      <c r="AZ169" s="436"/>
      <c r="BA169" s="436"/>
      <c r="BB169" s="436"/>
      <c r="BC169" s="436"/>
      <c r="BD169" s="436"/>
      <c r="BE169" s="436"/>
      <c r="BF169" s="436"/>
      <c r="BG169" s="436"/>
      <c r="BH169" s="436"/>
      <c r="BI169" s="436"/>
      <c r="BJ169" s="436"/>
      <c r="BK169" s="436"/>
      <c r="BL169" s="436"/>
      <c r="BM169" s="436"/>
      <c r="BN169" s="436"/>
      <c r="BO169" s="436"/>
      <c r="BP169" s="436"/>
      <c r="BQ169" s="436"/>
      <c r="BR169" s="436"/>
      <c r="BS169" s="436"/>
    </row>
    <row r="170" spans="1:73" s="39" customFormat="1" ht="15" customHeight="1" thickBot="1" x14ac:dyDescent="0.3">
      <c r="A170" s="436"/>
      <c r="B170" s="430"/>
      <c r="C170" s="648" t="s">
        <v>237</v>
      </c>
      <c r="D170" s="628" t="s">
        <v>539</v>
      </c>
      <c r="E170" s="636">
        <v>0</v>
      </c>
      <c r="F170" s="436"/>
      <c r="G170" s="436"/>
      <c r="H170" s="436"/>
      <c r="I170" s="436"/>
      <c r="J170" s="436"/>
      <c r="K170" s="436"/>
      <c r="L170" s="436"/>
      <c r="M170" s="436"/>
      <c r="N170" s="436"/>
      <c r="O170" s="436"/>
      <c r="P170" s="436"/>
      <c r="Q170" s="436"/>
      <c r="R170" s="436"/>
      <c r="S170" s="436"/>
      <c r="T170" s="436"/>
      <c r="U170" s="436"/>
      <c r="V170" s="436"/>
      <c r="W170" s="436"/>
      <c r="X170" s="436"/>
      <c r="Y170" s="436"/>
      <c r="Z170" s="436"/>
      <c r="AA170" s="436"/>
      <c r="AB170" s="436"/>
      <c r="AC170" s="436"/>
      <c r="AD170" s="436"/>
      <c r="AE170" s="436"/>
      <c r="AF170" s="436"/>
      <c r="AG170" s="436"/>
      <c r="AH170" s="436"/>
      <c r="AI170" s="436"/>
      <c r="AJ170" s="436"/>
      <c r="AK170" s="436"/>
      <c r="AL170" s="436"/>
      <c r="AM170" s="436"/>
      <c r="AN170" s="436"/>
      <c r="AO170" s="436"/>
      <c r="AP170" s="436"/>
      <c r="AQ170" s="436"/>
      <c r="AR170" s="436"/>
      <c r="AS170" s="436"/>
      <c r="AT170" s="436"/>
      <c r="AU170" s="436"/>
      <c r="AV170" s="436"/>
      <c r="AW170" s="436"/>
      <c r="AX170" s="436"/>
      <c r="AY170" s="436"/>
      <c r="AZ170" s="436"/>
      <c r="BA170" s="436"/>
      <c r="BB170" s="436"/>
      <c r="BC170" s="436"/>
      <c r="BD170" s="436"/>
      <c r="BE170" s="436"/>
      <c r="BF170" s="436"/>
      <c r="BG170" s="436"/>
      <c r="BH170" s="436"/>
      <c r="BI170" s="436"/>
      <c r="BJ170" s="436"/>
      <c r="BK170" s="436"/>
      <c r="BL170" s="436"/>
      <c r="BM170" s="436"/>
      <c r="BN170" s="436"/>
      <c r="BO170" s="436"/>
      <c r="BP170" s="436"/>
      <c r="BQ170" s="436"/>
      <c r="BR170" s="436"/>
      <c r="BS170" s="436"/>
    </row>
    <row r="171" spans="1:73" s="39" customFormat="1" ht="15" customHeight="1" x14ac:dyDescent="0.25">
      <c r="A171" s="436"/>
      <c r="B171" s="434"/>
      <c r="C171" s="648" t="s">
        <v>238</v>
      </c>
      <c r="D171" s="628" t="s">
        <v>539</v>
      </c>
      <c r="E171" s="636">
        <v>0</v>
      </c>
      <c r="F171" s="436"/>
      <c r="G171" s="436"/>
      <c r="H171" s="436"/>
      <c r="I171" s="436"/>
      <c r="J171" s="436"/>
      <c r="K171" s="436"/>
      <c r="L171" s="436"/>
      <c r="M171" s="436"/>
      <c r="N171" s="436"/>
      <c r="O171" s="436"/>
      <c r="P171" s="436"/>
      <c r="Q171" s="436"/>
      <c r="R171" s="436"/>
      <c r="S171" s="436"/>
      <c r="T171" s="436"/>
      <c r="U171" s="436"/>
      <c r="V171" s="436"/>
      <c r="W171" s="436"/>
      <c r="X171" s="436"/>
      <c r="Y171" s="436"/>
      <c r="Z171" s="436"/>
      <c r="AA171" s="436"/>
      <c r="AB171" s="436"/>
      <c r="AC171" s="436"/>
      <c r="AD171" s="436"/>
      <c r="AE171" s="436"/>
      <c r="AF171" s="436"/>
      <c r="AG171" s="436"/>
      <c r="AH171" s="436"/>
      <c r="AI171" s="436"/>
      <c r="AJ171" s="436"/>
      <c r="AK171" s="436"/>
      <c r="AL171" s="436"/>
      <c r="AM171" s="436"/>
      <c r="AN171" s="436"/>
      <c r="AO171" s="436"/>
      <c r="AP171" s="436"/>
      <c r="AQ171" s="436"/>
      <c r="AR171" s="436"/>
      <c r="AS171" s="436"/>
      <c r="AT171" s="436"/>
      <c r="AU171" s="436"/>
      <c r="AV171" s="436"/>
      <c r="AW171" s="436"/>
      <c r="AX171" s="436"/>
      <c r="AY171" s="436"/>
      <c r="AZ171" s="436"/>
      <c r="BA171" s="436"/>
      <c r="BB171" s="436"/>
      <c r="BC171" s="436"/>
      <c r="BD171" s="436"/>
      <c r="BE171" s="436"/>
      <c r="BF171" s="436"/>
      <c r="BG171" s="436"/>
      <c r="BH171" s="436"/>
      <c r="BI171" s="436"/>
      <c r="BJ171" s="436"/>
      <c r="BK171" s="436"/>
      <c r="BL171" s="436"/>
      <c r="BM171" s="436"/>
      <c r="BN171" s="436"/>
      <c r="BO171" s="436"/>
      <c r="BP171" s="436"/>
      <c r="BQ171" s="436"/>
      <c r="BR171" s="436"/>
      <c r="BS171" s="436"/>
    </row>
    <row r="172" spans="1:73" s="39" customFormat="1" ht="15" customHeight="1" x14ac:dyDescent="0.25">
      <c r="A172" s="436"/>
      <c r="B172" s="436"/>
      <c r="C172" s="436"/>
      <c r="D172" s="436"/>
      <c r="E172" s="436"/>
      <c r="F172" s="436"/>
      <c r="G172" s="436"/>
      <c r="H172" s="436"/>
      <c r="I172" s="436"/>
      <c r="J172" s="436"/>
      <c r="K172" s="436"/>
      <c r="L172" s="436"/>
      <c r="M172" s="436"/>
      <c r="N172" s="436"/>
      <c r="O172" s="436"/>
      <c r="P172" s="436"/>
      <c r="Q172" s="436"/>
      <c r="R172" s="436"/>
      <c r="S172" s="436"/>
      <c r="T172" s="436"/>
      <c r="U172" s="436"/>
      <c r="V172" s="436"/>
      <c r="W172" s="436"/>
      <c r="X172" s="436"/>
      <c r="Y172" s="436"/>
      <c r="Z172" s="436"/>
      <c r="AA172" s="436"/>
      <c r="AB172" s="436"/>
      <c r="AC172" s="436"/>
      <c r="AD172" s="436"/>
      <c r="AE172" s="436"/>
      <c r="AF172" s="436"/>
      <c r="AG172" s="436"/>
      <c r="AH172" s="436"/>
      <c r="AI172" s="436"/>
      <c r="AJ172" s="436"/>
      <c r="AK172" s="436"/>
      <c r="AL172" s="436"/>
      <c r="AM172" s="436"/>
      <c r="AN172" s="436"/>
      <c r="AO172" s="436"/>
      <c r="AP172" s="436"/>
      <c r="AQ172" s="436"/>
      <c r="AR172" s="436"/>
      <c r="AS172" s="436"/>
      <c r="AT172" s="436"/>
      <c r="AU172" s="436"/>
      <c r="AV172" s="436"/>
      <c r="AW172" s="436"/>
      <c r="AX172" s="436"/>
      <c r="AY172" s="436"/>
      <c r="AZ172" s="436"/>
      <c r="BA172" s="436"/>
      <c r="BB172" s="436"/>
      <c r="BC172" s="436"/>
      <c r="BD172" s="436"/>
      <c r="BE172" s="436"/>
      <c r="BF172" s="436"/>
      <c r="BG172" s="436"/>
      <c r="BH172" s="436"/>
      <c r="BI172" s="436"/>
      <c r="BJ172" s="436"/>
      <c r="BK172" s="436"/>
      <c r="BL172" s="436"/>
      <c r="BM172" s="436"/>
      <c r="BN172" s="436"/>
      <c r="BO172" s="436"/>
      <c r="BP172" s="436"/>
      <c r="BQ172" s="436"/>
      <c r="BR172" s="436"/>
      <c r="BS172" s="436"/>
      <c r="BT172" s="436"/>
      <c r="BU172" s="436"/>
    </row>
    <row r="173" spans="1:73" s="39" customFormat="1" ht="21" customHeight="1" x14ac:dyDescent="0.25">
      <c r="A173" s="441" t="s">
        <v>275</v>
      </c>
      <c r="B173" s="564" t="s">
        <v>463</v>
      </c>
      <c r="C173" s="541"/>
      <c r="D173" s="441"/>
      <c r="E173" s="441"/>
      <c r="F173" s="436"/>
      <c r="G173" s="436"/>
      <c r="H173" s="436"/>
      <c r="I173" s="436"/>
      <c r="J173" s="436"/>
      <c r="K173" s="436"/>
      <c r="L173" s="436"/>
      <c r="M173" s="436"/>
      <c r="N173" s="436"/>
      <c r="O173" s="436"/>
      <c r="P173" s="436"/>
      <c r="Q173" s="436"/>
      <c r="R173" s="436"/>
      <c r="S173" s="436"/>
      <c r="T173" s="436"/>
      <c r="U173" s="436"/>
      <c r="V173" s="436"/>
      <c r="W173" s="436"/>
      <c r="X173" s="436"/>
      <c r="Y173" s="436"/>
      <c r="Z173" s="436"/>
      <c r="AA173" s="436"/>
      <c r="AB173" s="436"/>
      <c r="AC173" s="436"/>
      <c r="AD173" s="436"/>
      <c r="AE173" s="436"/>
      <c r="AF173" s="436"/>
      <c r="AG173" s="436"/>
      <c r="AH173" s="436"/>
      <c r="AI173" s="436"/>
      <c r="AJ173" s="436"/>
      <c r="AK173" s="436"/>
      <c r="AL173" s="436"/>
      <c r="AM173" s="436"/>
      <c r="AN173" s="436"/>
      <c r="AO173" s="436"/>
      <c r="AP173" s="436"/>
      <c r="AQ173" s="436"/>
      <c r="AR173" s="436"/>
      <c r="AS173" s="436"/>
      <c r="AT173" s="436"/>
      <c r="AU173" s="436"/>
      <c r="AV173" s="436"/>
      <c r="AW173" s="436"/>
      <c r="AX173" s="436"/>
      <c r="AY173" s="436"/>
      <c r="AZ173" s="436"/>
      <c r="BA173" s="436"/>
      <c r="BB173" s="436"/>
      <c r="BC173" s="436"/>
      <c r="BD173" s="436"/>
      <c r="BE173" s="436"/>
      <c r="BF173" s="436"/>
      <c r="BG173" s="436"/>
      <c r="BH173" s="436"/>
      <c r="BI173" s="436"/>
      <c r="BJ173" s="436"/>
      <c r="BK173" s="436"/>
      <c r="BL173" s="436"/>
      <c r="BM173" s="436"/>
      <c r="BN173" s="436"/>
      <c r="BO173" s="436"/>
      <c r="BP173" s="436"/>
      <c r="BQ173" s="436"/>
      <c r="BR173" s="436"/>
      <c r="BS173" s="436"/>
    </row>
    <row r="174" spans="1:73" s="39" customFormat="1" ht="21.75" hidden="1" customHeight="1" x14ac:dyDescent="0.25">
      <c r="A174" s="444"/>
      <c r="B174" s="445"/>
      <c r="C174" s="445"/>
      <c r="D174" s="444"/>
      <c r="E174" s="444"/>
      <c r="F174" s="436"/>
      <c r="G174" s="436"/>
      <c r="H174" s="436"/>
      <c r="I174" s="436"/>
      <c r="J174" s="436"/>
      <c r="K174" s="436"/>
      <c r="L174" s="436"/>
      <c r="M174" s="436"/>
      <c r="N174" s="436"/>
      <c r="O174" s="436"/>
      <c r="P174" s="436"/>
      <c r="Q174" s="436"/>
      <c r="R174" s="436"/>
      <c r="S174" s="436"/>
      <c r="T174" s="436"/>
      <c r="U174" s="436"/>
      <c r="V174" s="436"/>
      <c r="W174" s="436"/>
      <c r="X174" s="436"/>
      <c r="Y174" s="436"/>
      <c r="Z174" s="436"/>
      <c r="AA174" s="436"/>
      <c r="AB174" s="436"/>
      <c r="AC174" s="436"/>
      <c r="AD174" s="436"/>
      <c r="AE174" s="436"/>
      <c r="AF174" s="436"/>
      <c r="AG174" s="436"/>
      <c r="AH174" s="436"/>
      <c r="AI174" s="436"/>
      <c r="AJ174" s="436"/>
      <c r="AK174" s="436"/>
      <c r="AL174" s="436"/>
      <c r="AM174" s="436"/>
      <c r="AN174" s="436"/>
      <c r="AO174" s="436"/>
      <c r="AP174" s="436"/>
      <c r="AQ174" s="436"/>
      <c r="AR174" s="436"/>
      <c r="AS174" s="436"/>
      <c r="AT174" s="436"/>
      <c r="AU174" s="436"/>
      <c r="AV174" s="436"/>
      <c r="AW174" s="436"/>
      <c r="AX174" s="436"/>
      <c r="AY174" s="436"/>
      <c r="AZ174" s="436"/>
      <c r="BA174" s="436"/>
      <c r="BB174" s="436"/>
      <c r="BC174" s="436"/>
      <c r="BD174" s="436"/>
      <c r="BE174" s="436"/>
      <c r="BF174" s="436"/>
      <c r="BG174" s="436"/>
      <c r="BH174" s="436"/>
      <c r="BI174" s="436"/>
      <c r="BJ174" s="436"/>
      <c r="BK174" s="436"/>
      <c r="BL174" s="436"/>
      <c r="BM174" s="436"/>
      <c r="BN174" s="436"/>
      <c r="BO174" s="436"/>
      <c r="BP174" s="436"/>
      <c r="BQ174" s="436"/>
      <c r="BR174" s="436"/>
      <c r="BS174" s="436"/>
      <c r="BT174" s="436"/>
      <c r="BU174" s="436"/>
    </row>
    <row r="175" spans="1:73" s="39" customFormat="1" ht="33" customHeight="1" x14ac:dyDescent="0.25">
      <c r="A175" s="437" t="s">
        <v>339</v>
      </c>
      <c r="B175" s="562" t="s">
        <v>369</v>
      </c>
      <c r="C175" s="562"/>
      <c r="D175" s="562"/>
      <c r="E175" s="562"/>
      <c r="F175" s="436"/>
      <c r="G175" s="436"/>
      <c r="H175" s="436"/>
      <c r="I175" s="436"/>
      <c r="J175" s="436"/>
      <c r="K175" s="436"/>
      <c r="L175" s="436"/>
      <c r="M175" s="436"/>
      <c r="N175" s="436"/>
      <c r="O175" s="436"/>
      <c r="P175" s="436"/>
      <c r="Q175" s="436"/>
      <c r="R175" s="436"/>
      <c r="S175" s="436"/>
      <c r="T175" s="436"/>
      <c r="U175" s="436"/>
      <c r="V175" s="436"/>
      <c r="W175" s="436"/>
      <c r="X175" s="436"/>
      <c r="Y175" s="436"/>
      <c r="Z175" s="436"/>
      <c r="AA175" s="436"/>
      <c r="AB175" s="436"/>
      <c r="AC175" s="436"/>
      <c r="AD175" s="436"/>
      <c r="AE175" s="436"/>
      <c r="AF175" s="436"/>
      <c r="AG175" s="436"/>
      <c r="AH175" s="436"/>
      <c r="AI175" s="436"/>
      <c r="AJ175" s="436"/>
      <c r="AK175" s="436"/>
      <c r="AL175" s="436"/>
      <c r="AM175" s="436"/>
      <c r="AN175" s="436"/>
      <c r="AO175" s="436"/>
      <c r="AP175" s="436"/>
      <c r="AQ175" s="436"/>
      <c r="AR175" s="436"/>
      <c r="AS175" s="436"/>
      <c r="AT175" s="436"/>
      <c r="AU175" s="436"/>
      <c r="AV175" s="436"/>
      <c r="AW175" s="436"/>
      <c r="AX175" s="436"/>
      <c r="AY175" s="436"/>
      <c r="AZ175" s="436"/>
      <c r="BA175" s="436"/>
      <c r="BB175" s="436"/>
      <c r="BC175" s="436"/>
      <c r="BD175" s="436"/>
      <c r="BE175" s="436"/>
      <c r="BF175" s="436"/>
      <c r="BG175" s="436"/>
      <c r="BH175" s="436"/>
      <c r="BI175" s="436"/>
      <c r="BJ175" s="436"/>
      <c r="BK175" s="436"/>
      <c r="BL175" s="436"/>
      <c r="BM175" s="436"/>
      <c r="BN175" s="436"/>
      <c r="BO175" s="436"/>
      <c r="BP175" s="436"/>
      <c r="BQ175" s="436"/>
      <c r="BR175" s="436"/>
      <c r="BS175" s="436"/>
    </row>
    <row r="176" spans="1:73" s="39" customFormat="1" ht="38.25" thickBot="1" x14ac:dyDescent="0.3">
      <c r="A176" s="436" t="s">
        <v>276</v>
      </c>
      <c r="B176" s="405" t="s">
        <v>69</v>
      </c>
      <c r="C176" s="407" t="s">
        <v>409</v>
      </c>
      <c r="D176" s="405" t="s">
        <v>321</v>
      </c>
      <c r="E176" s="405" t="s">
        <v>325</v>
      </c>
      <c r="F176" s="436"/>
      <c r="G176" s="436"/>
      <c r="H176" s="436"/>
      <c r="I176" s="436"/>
      <c r="J176" s="436"/>
      <c r="K176" s="436"/>
      <c r="L176" s="436"/>
      <c r="M176" s="436"/>
      <c r="N176" s="436"/>
      <c r="O176" s="436"/>
      <c r="P176" s="436"/>
      <c r="Q176" s="436"/>
      <c r="R176" s="436"/>
      <c r="S176" s="436"/>
      <c r="T176" s="436"/>
      <c r="U176" s="436"/>
      <c r="V176" s="436"/>
      <c r="W176" s="436"/>
      <c r="X176" s="436"/>
      <c r="Y176" s="436"/>
      <c r="Z176" s="436"/>
      <c r="AA176" s="436"/>
      <c r="AB176" s="436"/>
      <c r="AC176" s="436"/>
      <c r="AD176" s="436"/>
      <c r="AE176" s="436"/>
      <c r="AF176" s="436"/>
      <c r="AG176" s="436"/>
      <c r="AH176" s="436"/>
      <c r="AI176" s="436"/>
      <c r="AJ176" s="436"/>
      <c r="AK176" s="436"/>
      <c r="AL176" s="436"/>
      <c r="AM176" s="436"/>
      <c r="AN176" s="436"/>
      <c r="AO176" s="436"/>
      <c r="AP176" s="436"/>
      <c r="AQ176" s="436"/>
      <c r="AR176" s="436"/>
      <c r="AS176" s="436"/>
      <c r="AT176" s="436"/>
      <c r="AU176" s="436"/>
      <c r="AV176" s="436"/>
      <c r="AW176" s="436"/>
      <c r="AX176" s="436"/>
      <c r="AY176" s="436"/>
      <c r="AZ176" s="436"/>
      <c r="BA176" s="436"/>
      <c r="BB176" s="436"/>
      <c r="BC176" s="436"/>
      <c r="BD176" s="436"/>
      <c r="BE176" s="436"/>
      <c r="BF176" s="436"/>
      <c r="BG176" s="436"/>
      <c r="BH176" s="436"/>
      <c r="BI176" s="436"/>
      <c r="BJ176" s="436"/>
      <c r="BK176" s="436"/>
      <c r="BL176" s="436"/>
      <c r="BM176" s="436"/>
      <c r="BN176" s="436"/>
      <c r="BO176" s="436"/>
      <c r="BP176" s="436"/>
      <c r="BQ176" s="436"/>
      <c r="BR176" s="436"/>
      <c r="BS176" s="436"/>
    </row>
    <row r="177" spans="1:73" s="39" customFormat="1" ht="19.5" customHeight="1" thickBot="1" x14ac:dyDescent="0.3">
      <c r="A177" s="436"/>
      <c r="B177" s="446" t="s">
        <v>402</v>
      </c>
      <c r="C177" s="637" t="s">
        <v>403</v>
      </c>
      <c r="D177" s="638" t="s">
        <v>557</v>
      </c>
      <c r="E177" s="639">
        <f>SUM(E178:E180)</f>
        <v>0</v>
      </c>
      <c r="F177" s="436"/>
      <c r="G177" s="436"/>
      <c r="H177" s="436"/>
      <c r="I177" s="436"/>
      <c r="J177" s="436"/>
      <c r="K177" s="436"/>
      <c r="L177" s="436"/>
      <c r="M177" s="436"/>
      <c r="N177" s="436"/>
      <c r="O177" s="436"/>
      <c r="P177" s="436"/>
      <c r="Q177" s="436"/>
      <c r="R177" s="436"/>
      <c r="S177" s="436"/>
      <c r="T177" s="436"/>
      <c r="U177" s="436"/>
      <c r="V177" s="436"/>
      <c r="W177" s="436"/>
      <c r="X177" s="436"/>
      <c r="Y177" s="436"/>
      <c r="Z177" s="436"/>
      <c r="AA177" s="436"/>
      <c r="AB177" s="436"/>
      <c r="AC177" s="436"/>
      <c r="AD177" s="436"/>
      <c r="AE177" s="436"/>
      <c r="AF177" s="436"/>
      <c r="AG177" s="436"/>
      <c r="AH177" s="436"/>
      <c r="AI177" s="436"/>
      <c r="AJ177" s="436"/>
      <c r="AK177" s="436"/>
      <c r="AL177" s="436"/>
      <c r="AM177" s="436"/>
      <c r="AN177" s="436"/>
      <c r="AO177" s="436"/>
      <c r="AP177" s="436"/>
      <c r="AQ177" s="436"/>
      <c r="AR177" s="436"/>
      <c r="AS177" s="436"/>
      <c r="AT177" s="436"/>
      <c r="AU177" s="436"/>
      <c r="AV177" s="436"/>
      <c r="AW177" s="436"/>
      <c r="AX177" s="436"/>
      <c r="AY177" s="436"/>
      <c r="AZ177" s="436"/>
      <c r="BA177" s="436"/>
      <c r="BB177" s="436"/>
      <c r="BC177" s="436"/>
      <c r="BD177" s="436"/>
      <c r="BE177" s="436"/>
      <c r="BF177" s="436"/>
      <c r="BG177" s="436"/>
      <c r="BH177" s="436"/>
      <c r="BI177" s="436"/>
      <c r="BJ177" s="436"/>
      <c r="BK177" s="436"/>
      <c r="BL177" s="436"/>
      <c r="BM177" s="436"/>
      <c r="BN177" s="436"/>
      <c r="BO177" s="436"/>
      <c r="BP177" s="436"/>
      <c r="BQ177" s="436"/>
      <c r="BR177" s="436"/>
      <c r="BS177" s="436"/>
    </row>
    <row r="178" spans="1:73" s="39" customFormat="1" ht="14.45" customHeight="1" thickBot="1" x14ac:dyDescent="0.3">
      <c r="A178" s="436"/>
      <c r="B178" s="430"/>
      <c r="C178" s="650" t="s">
        <v>404</v>
      </c>
      <c r="D178" s="628" t="s">
        <v>539</v>
      </c>
      <c r="E178" s="636">
        <v>0</v>
      </c>
      <c r="F178" s="436"/>
      <c r="G178" s="436"/>
      <c r="H178" s="436"/>
      <c r="I178" s="436"/>
      <c r="J178" s="436"/>
      <c r="K178" s="436"/>
      <c r="L178" s="436"/>
      <c r="M178" s="436"/>
      <c r="N178" s="436"/>
      <c r="O178" s="436"/>
      <c r="P178" s="436"/>
      <c r="Q178" s="436"/>
      <c r="R178" s="436"/>
      <c r="S178" s="436"/>
      <c r="T178" s="436"/>
      <c r="U178" s="436"/>
      <c r="V178" s="436"/>
      <c r="W178" s="436"/>
      <c r="X178" s="436"/>
      <c r="Y178" s="436"/>
      <c r="Z178" s="436"/>
      <c r="AA178" s="436"/>
      <c r="AB178" s="436"/>
      <c r="AC178" s="436"/>
      <c r="AD178" s="436"/>
      <c r="AE178" s="436"/>
      <c r="AF178" s="436"/>
      <c r="AG178" s="436"/>
      <c r="AH178" s="436"/>
      <c r="AI178" s="436"/>
      <c r="AJ178" s="436"/>
      <c r="AK178" s="436"/>
      <c r="AL178" s="436"/>
      <c r="AM178" s="436"/>
      <c r="AN178" s="436"/>
      <c r="AO178" s="436"/>
      <c r="AP178" s="436"/>
      <c r="AQ178" s="436"/>
      <c r="AR178" s="436"/>
      <c r="AS178" s="436"/>
      <c r="AT178" s="436"/>
      <c r="AU178" s="436"/>
      <c r="AV178" s="436"/>
      <c r="AW178" s="436"/>
      <c r="AX178" s="436"/>
      <c r="AY178" s="436"/>
      <c r="AZ178" s="436"/>
      <c r="BA178" s="436"/>
      <c r="BB178" s="436"/>
      <c r="BC178" s="436"/>
      <c r="BD178" s="436"/>
      <c r="BE178" s="436"/>
      <c r="BF178" s="436"/>
      <c r="BG178" s="436"/>
      <c r="BH178" s="436"/>
      <c r="BI178" s="436"/>
      <c r="BJ178" s="436"/>
      <c r="BK178" s="436"/>
      <c r="BL178" s="436"/>
      <c r="BM178" s="436"/>
      <c r="BN178" s="436"/>
      <c r="BO178" s="436"/>
      <c r="BP178" s="436"/>
      <c r="BQ178" s="436"/>
      <c r="BR178" s="436"/>
      <c r="BS178" s="436"/>
    </row>
    <row r="179" spans="1:73" s="39" customFormat="1" ht="14.45" customHeight="1" thickBot="1" x14ac:dyDescent="0.3">
      <c r="A179" s="436"/>
      <c r="B179" s="430"/>
      <c r="C179" s="650" t="s">
        <v>405</v>
      </c>
      <c r="D179" s="628" t="s">
        <v>539</v>
      </c>
      <c r="E179" s="636">
        <v>0</v>
      </c>
      <c r="F179" s="436"/>
      <c r="G179" s="436"/>
      <c r="H179" s="436"/>
      <c r="I179" s="436"/>
      <c r="J179" s="436"/>
      <c r="K179" s="436"/>
      <c r="L179" s="436"/>
      <c r="M179" s="436"/>
      <c r="N179" s="436"/>
      <c r="O179" s="436"/>
      <c r="P179" s="436"/>
      <c r="Q179" s="436"/>
      <c r="R179" s="436"/>
      <c r="S179" s="436"/>
      <c r="T179" s="436"/>
      <c r="U179" s="436"/>
      <c r="V179" s="436"/>
      <c r="W179" s="436"/>
      <c r="X179" s="436"/>
      <c r="Y179" s="436"/>
      <c r="Z179" s="436"/>
      <c r="AA179" s="436"/>
      <c r="AB179" s="436"/>
      <c r="AC179" s="436"/>
      <c r="AD179" s="436"/>
      <c r="AE179" s="436"/>
      <c r="AF179" s="436"/>
      <c r="AG179" s="436"/>
      <c r="AH179" s="436"/>
      <c r="AI179" s="436"/>
      <c r="AJ179" s="436"/>
      <c r="AK179" s="436"/>
      <c r="AL179" s="436"/>
      <c r="AM179" s="436"/>
      <c r="AN179" s="436"/>
      <c r="AO179" s="436"/>
      <c r="AP179" s="436"/>
      <c r="AQ179" s="436"/>
      <c r="AR179" s="436"/>
      <c r="AS179" s="436"/>
      <c r="AT179" s="436"/>
      <c r="AU179" s="436"/>
      <c r="AV179" s="436"/>
      <c r="AW179" s="436"/>
      <c r="AX179" s="436"/>
      <c r="AY179" s="436"/>
      <c r="AZ179" s="436"/>
      <c r="BA179" s="436"/>
      <c r="BB179" s="436"/>
      <c r="BC179" s="436"/>
      <c r="BD179" s="436"/>
      <c r="BE179" s="436"/>
      <c r="BF179" s="436"/>
      <c r="BG179" s="436"/>
      <c r="BH179" s="436"/>
      <c r="BI179" s="436"/>
      <c r="BJ179" s="436"/>
      <c r="BK179" s="436"/>
      <c r="BL179" s="436"/>
      <c r="BM179" s="436"/>
      <c r="BN179" s="436"/>
      <c r="BO179" s="436"/>
      <c r="BP179" s="436"/>
      <c r="BQ179" s="436"/>
      <c r="BR179" s="436"/>
      <c r="BS179" s="436"/>
    </row>
    <row r="180" spans="1:73" s="39" customFormat="1" ht="15" customHeight="1" x14ac:dyDescent="0.25">
      <c r="A180" s="436"/>
      <c r="B180" s="434"/>
      <c r="C180" s="648" t="s">
        <v>562</v>
      </c>
      <c r="D180" s="628" t="s">
        <v>539</v>
      </c>
      <c r="E180" s="636">
        <v>0</v>
      </c>
      <c r="F180" s="436"/>
      <c r="G180" s="436"/>
      <c r="H180" s="436"/>
      <c r="I180" s="436"/>
      <c r="J180" s="436"/>
      <c r="K180" s="436"/>
      <c r="L180" s="436"/>
      <c r="M180" s="436"/>
      <c r="N180" s="436"/>
      <c r="O180" s="436"/>
      <c r="P180" s="436"/>
      <c r="Q180" s="436"/>
      <c r="R180" s="436"/>
      <c r="S180" s="436"/>
      <c r="T180" s="436"/>
      <c r="U180" s="436"/>
      <c r="V180" s="436"/>
      <c r="W180" s="436"/>
      <c r="X180" s="436"/>
      <c r="Y180" s="436"/>
      <c r="Z180" s="436"/>
      <c r="AA180" s="436"/>
      <c r="AB180" s="436"/>
      <c r="AC180" s="436"/>
      <c r="AD180" s="436"/>
      <c r="AE180" s="436"/>
      <c r="AF180" s="436"/>
      <c r="AG180" s="436"/>
      <c r="AH180" s="436"/>
      <c r="AI180" s="436"/>
      <c r="AJ180" s="436"/>
      <c r="AK180" s="436"/>
      <c r="AL180" s="436"/>
      <c r="AM180" s="436"/>
      <c r="AN180" s="436"/>
      <c r="AO180" s="436"/>
      <c r="AP180" s="436"/>
      <c r="AQ180" s="436"/>
      <c r="AR180" s="436"/>
      <c r="AS180" s="436"/>
      <c r="AT180" s="436"/>
      <c r="AU180" s="436"/>
      <c r="AV180" s="436"/>
      <c r="AW180" s="436"/>
      <c r="AX180" s="436"/>
      <c r="AY180" s="436"/>
      <c r="AZ180" s="436"/>
      <c r="BA180" s="436"/>
      <c r="BB180" s="436"/>
      <c r="BC180" s="436"/>
      <c r="BD180" s="436"/>
      <c r="BE180" s="436"/>
      <c r="BF180" s="436"/>
      <c r="BG180" s="436"/>
      <c r="BH180" s="436"/>
      <c r="BI180" s="436"/>
      <c r="BJ180" s="436"/>
      <c r="BK180" s="436"/>
      <c r="BL180" s="436"/>
      <c r="BM180" s="436"/>
      <c r="BN180" s="436"/>
      <c r="BO180" s="436"/>
      <c r="BP180" s="436"/>
      <c r="BQ180" s="436"/>
      <c r="BR180" s="436"/>
      <c r="BS180" s="436"/>
    </row>
    <row r="181" spans="1:73" s="436" customFormat="1" ht="15" customHeight="1" thickBot="1" x14ac:dyDescent="0.3">
      <c r="B181" s="447"/>
      <c r="C181" s="448"/>
      <c r="D181" s="449"/>
    </row>
    <row r="182" spans="1:73" s="39" customFormat="1" ht="15" customHeight="1" thickBot="1" x14ac:dyDescent="0.3">
      <c r="A182" s="439" t="s">
        <v>339</v>
      </c>
      <c r="B182" s="553" t="s">
        <v>389</v>
      </c>
      <c r="C182" s="554"/>
      <c r="D182" s="554"/>
      <c r="E182" s="555"/>
      <c r="F182" s="436"/>
      <c r="G182" s="436"/>
      <c r="H182" s="436"/>
      <c r="I182" s="436"/>
      <c r="J182" s="436"/>
      <c r="K182" s="436"/>
      <c r="L182" s="436"/>
      <c r="M182" s="436"/>
      <c r="N182" s="436"/>
      <c r="O182" s="436"/>
      <c r="P182" s="436"/>
      <c r="Q182" s="436"/>
      <c r="R182" s="436"/>
      <c r="S182" s="436"/>
      <c r="T182" s="436"/>
      <c r="U182" s="436"/>
      <c r="V182" s="436"/>
      <c r="W182" s="436"/>
      <c r="X182" s="436"/>
      <c r="Y182" s="436"/>
      <c r="Z182" s="436"/>
      <c r="AA182" s="436"/>
      <c r="AB182" s="436"/>
      <c r="AC182" s="436"/>
      <c r="AD182" s="436"/>
      <c r="AE182" s="436"/>
      <c r="AF182" s="436"/>
      <c r="AG182" s="436"/>
      <c r="AH182" s="436"/>
      <c r="AI182" s="436"/>
      <c r="AJ182" s="436"/>
      <c r="AK182" s="436"/>
      <c r="AL182" s="436"/>
      <c r="AM182" s="436"/>
      <c r="AN182" s="436"/>
      <c r="AO182" s="436"/>
      <c r="AP182" s="436"/>
      <c r="AQ182" s="436"/>
      <c r="AR182" s="436"/>
      <c r="AS182" s="436"/>
      <c r="AT182" s="436"/>
      <c r="AU182" s="436"/>
      <c r="AV182" s="436"/>
      <c r="AW182" s="436"/>
      <c r="AX182" s="436"/>
      <c r="AY182" s="436"/>
      <c r="AZ182" s="436"/>
      <c r="BA182" s="436"/>
      <c r="BB182" s="436"/>
      <c r="BC182" s="436"/>
      <c r="BD182" s="436"/>
      <c r="BE182" s="436"/>
      <c r="BF182" s="436"/>
      <c r="BG182" s="436"/>
      <c r="BH182" s="436"/>
      <c r="BI182" s="436"/>
      <c r="BJ182" s="436"/>
      <c r="BK182" s="436"/>
      <c r="BL182" s="436"/>
      <c r="BM182" s="436"/>
      <c r="BN182" s="436"/>
      <c r="BO182" s="436"/>
      <c r="BP182" s="436"/>
      <c r="BQ182" s="436"/>
      <c r="BR182" s="436"/>
      <c r="BS182" s="436"/>
    </row>
    <row r="183" spans="1:73" s="39" customFormat="1" ht="40.5" customHeight="1" thickBot="1" x14ac:dyDescent="0.3">
      <c r="A183" s="436" t="s">
        <v>277</v>
      </c>
      <c r="B183" s="405" t="s">
        <v>83</v>
      </c>
      <c r="C183" s="407" t="s">
        <v>409</v>
      </c>
      <c r="D183" s="405" t="s">
        <v>73</v>
      </c>
      <c r="E183" s="405" t="s">
        <v>325</v>
      </c>
      <c r="F183" s="436"/>
      <c r="G183" s="436"/>
      <c r="H183" s="436"/>
      <c r="I183" s="436"/>
      <c r="J183" s="436"/>
      <c r="K183" s="436"/>
      <c r="L183" s="436"/>
      <c r="M183" s="436"/>
      <c r="N183" s="436"/>
      <c r="O183" s="436"/>
      <c r="P183" s="436"/>
      <c r="Q183" s="436"/>
      <c r="R183" s="436"/>
      <c r="S183" s="436"/>
      <c r="T183" s="436"/>
      <c r="U183" s="436"/>
      <c r="V183" s="436"/>
      <c r="W183" s="436"/>
      <c r="X183" s="436"/>
      <c r="Y183" s="436"/>
      <c r="Z183" s="436"/>
      <c r="AA183" s="436"/>
      <c r="AB183" s="436"/>
      <c r="AC183" s="436"/>
      <c r="AD183" s="436"/>
      <c r="AE183" s="436"/>
      <c r="AF183" s="436"/>
      <c r="AG183" s="436"/>
      <c r="AH183" s="436"/>
      <c r="AI183" s="436"/>
      <c r="AJ183" s="436"/>
      <c r="AK183" s="436"/>
      <c r="AL183" s="436"/>
      <c r="AM183" s="436"/>
      <c r="AN183" s="436"/>
      <c r="AO183" s="436"/>
      <c r="AP183" s="436"/>
      <c r="AQ183" s="436"/>
      <c r="AR183" s="436"/>
      <c r="AS183" s="436"/>
      <c r="AT183" s="436"/>
      <c r="AU183" s="436"/>
      <c r="AV183" s="436"/>
      <c r="AW183" s="436"/>
      <c r="AX183" s="436"/>
      <c r="AY183" s="436"/>
      <c r="AZ183" s="436"/>
      <c r="BA183" s="436"/>
      <c r="BB183" s="436"/>
      <c r="BC183" s="436"/>
      <c r="BD183" s="436"/>
      <c r="BE183" s="436"/>
      <c r="BF183" s="436"/>
      <c r="BG183" s="436"/>
      <c r="BH183" s="436"/>
      <c r="BI183" s="436"/>
      <c r="BJ183" s="436"/>
      <c r="BK183" s="436"/>
      <c r="BL183" s="436"/>
      <c r="BM183" s="436"/>
      <c r="BN183" s="436"/>
      <c r="BO183" s="436"/>
      <c r="BP183" s="436"/>
      <c r="BQ183" s="436"/>
      <c r="BR183" s="436"/>
      <c r="BS183" s="436"/>
    </row>
    <row r="184" spans="1:73" s="39" customFormat="1" ht="21.75" customHeight="1" thickBot="1" x14ac:dyDescent="0.3">
      <c r="A184" s="436"/>
      <c r="B184" s="446" t="s">
        <v>410</v>
      </c>
      <c r="C184" s="637" t="s">
        <v>408</v>
      </c>
      <c r="D184" s="638" t="s">
        <v>557</v>
      </c>
      <c r="E184" s="639">
        <f>SUM(E185:E187)</f>
        <v>0</v>
      </c>
      <c r="F184" s="436"/>
      <c r="G184" s="436"/>
      <c r="H184" s="436"/>
      <c r="I184" s="436"/>
      <c r="J184" s="436"/>
      <c r="K184" s="436"/>
      <c r="L184" s="436"/>
      <c r="M184" s="436"/>
      <c r="N184" s="436"/>
      <c r="O184" s="436"/>
      <c r="P184" s="436"/>
      <c r="Q184" s="436"/>
      <c r="R184" s="436"/>
      <c r="S184" s="436"/>
      <c r="T184" s="436"/>
      <c r="U184" s="436"/>
      <c r="V184" s="436"/>
      <c r="W184" s="436"/>
      <c r="X184" s="436"/>
      <c r="Y184" s="436"/>
      <c r="Z184" s="436"/>
      <c r="AA184" s="436"/>
      <c r="AB184" s="436"/>
      <c r="AC184" s="436"/>
      <c r="AD184" s="436"/>
      <c r="AE184" s="436"/>
      <c r="AF184" s="436"/>
      <c r="AG184" s="436"/>
      <c r="AH184" s="436"/>
      <c r="AI184" s="436"/>
      <c r="AJ184" s="436"/>
      <c r="AK184" s="436"/>
      <c r="AL184" s="436"/>
      <c r="AM184" s="436"/>
      <c r="AN184" s="436"/>
      <c r="AO184" s="436"/>
      <c r="AP184" s="436"/>
      <c r="AQ184" s="436"/>
      <c r="AR184" s="436"/>
      <c r="AS184" s="436"/>
      <c r="AT184" s="436"/>
      <c r="AU184" s="436"/>
      <c r="AV184" s="436"/>
      <c r="AW184" s="436"/>
      <c r="AX184" s="436"/>
      <c r="AY184" s="436"/>
      <c r="AZ184" s="436"/>
      <c r="BA184" s="436"/>
      <c r="BB184" s="436"/>
      <c r="BC184" s="436"/>
      <c r="BD184" s="436"/>
      <c r="BE184" s="436"/>
      <c r="BF184" s="436"/>
      <c r="BG184" s="436"/>
      <c r="BH184" s="436"/>
      <c r="BI184" s="436"/>
      <c r="BJ184" s="436"/>
      <c r="BK184" s="436"/>
      <c r="BL184" s="436"/>
      <c r="BM184" s="436"/>
      <c r="BN184" s="436"/>
      <c r="BO184" s="436"/>
      <c r="BP184" s="436"/>
      <c r="BQ184" s="436"/>
      <c r="BR184" s="436"/>
      <c r="BS184" s="436"/>
    </row>
    <row r="185" spans="1:73" s="39" customFormat="1" ht="14.45" customHeight="1" thickBot="1" x14ac:dyDescent="0.3">
      <c r="A185" s="436"/>
      <c r="B185" s="429"/>
      <c r="C185" s="650" t="s">
        <v>406</v>
      </c>
      <c r="D185" s="628" t="s">
        <v>539</v>
      </c>
      <c r="E185" s="647">
        <v>0</v>
      </c>
      <c r="F185" s="436"/>
      <c r="G185" s="436"/>
      <c r="H185" s="436"/>
      <c r="I185" s="436"/>
      <c r="J185" s="436"/>
      <c r="K185" s="436"/>
      <c r="L185" s="436"/>
      <c r="M185" s="436"/>
      <c r="N185" s="436"/>
      <c r="O185" s="436"/>
      <c r="P185" s="436"/>
      <c r="Q185" s="436"/>
      <c r="R185" s="436"/>
      <c r="S185" s="436"/>
      <c r="T185" s="436"/>
      <c r="U185" s="436"/>
      <c r="V185" s="436"/>
      <c r="W185" s="436"/>
      <c r="X185" s="436"/>
      <c r="Y185" s="436"/>
      <c r="Z185" s="436"/>
      <c r="AA185" s="436"/>
      <c r="AB185" s="436"/>
      <c r="AC185" s="436"/>
      <c r="AD185" s="436"/>
      <c r="AE185" s="436"/>
      <c r="AF185" s="436"/>
      <c r="AG185" s="436"/>
      <c r="AH185" s="436"/>
      <c r="AI185" s="436"/>
      <c r="AJ185" s="436"/>
      <c r="AK185" s="436"/>
      <c r="AL185" s="436"/>
      <c r="AM185" s="436"/>
      <c r="AN185" s="436"/>
      <c r="AO185" s="436"/>
      <c r="AP185" s="436"/>
      <c r="AQ185" s="436"/>
      <c r="AR185" s="436"/>
      <c r="AS185" s="436"/>
      <c r="AT185" s="436"/>
      <c r="AU185" s="436"/>
      <c r="AV185" s="436"/>
      <c r="AW185" s="436"/>
      <c r="AX185" s="436"/>
      <c r="AY185" s="436"/>
      <c r="AZ185" s="436"/>
      <c r="BA185" s="436"/>
      <c r="BB185" s="436"/>
      <c r="BC185" s="436"/>
      <c r="BD185" s="436"/>
      <c r="BE185" s="436"/>
      <c r="BF185" s="436"/>
      <c r="BG185" s="436"/>
      <c r="BH185" s="436"/>
      <c r="BI185" s="436"/>
      <c r="BJ185" s="436"/>
      <c r="BK185" s="436"/>
      <c r="BL185" s="436"/>
      <c r="BM185" s="436"/>
      <c r="BN185" s="436"/>
      <c r="BO185" s="436"/>
      <c r="BP185" s="436"/>
      <c r="BQ185" s="436"/>
      <c r="BR185" s="436"/>
      <c r="BS185" s="436"/>
    </row>
    <row r="186" spans="1:73" s="39" customFormat="1" ht="14.45" customHeight="1" thickBot="1" x14ac:dyDescent="0.3">
      <c r="A186" s="436"/>
      <c r="B186" s="430"/>
      <c r="C186" s="650" t="s">
        <v>407</v>
      </c>
      <c r="D186" s="628" t="s">
        <v>539</v>
      </c>
      <c r="E186" s="647">
        <v>0</v>
      </c>
      <c r="F186" s="436"/>
      <c r="G186" s="436"/>
      <c r="H186" s="436"/>
      <c r="I186" s="436"/>
      <c r="J186" s="436"/>
      <c r="K186" s="436"/>
      <c r="L186" s="436"/>
      <c r="M186" s="436"/>
      <c r="N186" s="436"/>
      <c r="O186" s="436"/>
      <c r="P186" s="436"/>
      <c r="Q186" s="436"/>
      <c r="R186" s="436"/>
      <c r="S186" s="436"/>
      <c r="T186" s="436"/>
      <c r="U186" s="436"/>
      <c r="V186" s="436"/>
      <c r="W186" s="436"/>
      <c r="X186" s="436"/>
      <c r="Y186" s="436"/>
      <c r="Z186" s="436"/>
      <c r="AA186" s="436"/>
      <c r="AB186" s="436"/>
      <c r="AC186" s="436"/>
      <c r="AD186" s="436"/>
      <c r="AE186" s="436"/>
      <c r="AF186" s="436"/>
      <c r="AG186" s="436"/>
      <c r="AH186" s="436"/>
      <c r="AI186" s="436"/>
      <c r="AJ186" s="436"/>
      <c r="AK186" s="436"/>
      <c r="AL186" s="436"/>
      <c r="AM186" s="436"/>
      <c r="AN186" s="436"/>
      <c r="AO186" s="436"/>
      <c r="AP186" s="436"/>
      <c r="AQ186" s="436"/>
      <c r="AR186" s="436"/>
      <c r="AS186" s="436"/>
      <c r="AT186" s="436"/>
      <c r="AU186" s="436"/>
      <c r="AV186" s="436"/>
      <c r="AW186" s="436"/>
      <c r="AX186" s="436"/>
      <c r="AY186" s="436"/>
      <c r="AZ186" s="436"/>
      <c r="BA186" s="436"/>
      <c r="BB186" s="436"/>
      <c r="BC186" s="436"/>
      <c r="BD186" s="436"/>
      <c r="BE186" s="436"/>
      <c r="BF186" s="436"/>
      <c r="BG186" s="436"/>
      <c r="BH186" s="436"/>
      <c r="BI186" s="436"/>
      <c r="BJ186" s="436"/>
      <c r="BK186" s="436"/>
      <c r="BL186" s="436"/>
      <c r="BM186" s="436"/>
      <c r="BN186" s="436"/>
      <c r="BO186" s="436"/>
      <c r="BP186" s="436"/>
      <c r="BQ186" s="436"/>
      <c r="BR186" s="436"/>
      <c r="BS186" s="436"/>
    </row>
    <row r="187" spans="1:73" s="39" customFormat="1" ht="15" customHeight="1" x14ac:dyDescent="0.25">
      <c r="A187" s="436"/>
      <c r="B187" s="434"/>
      <c r="C187" s="648" t="s">
        <v>563</v>
      </c>
      <c r="D187" s="628" t="s">
        <v>539</v>
      </c>
      <c r="E187" s="647">
        <v>0</v>
      </c>
      <c r="F187" s="436"/>
      <c r="G187" s="436"/>
      <c r="H187" s="436"/>
      <c r="I187" s="436"/>
      <c r="J187" s="436"/>
      <c r="K187" s="436"/>
      <c r="L187" s="436"/>
      <c r="M187" s="436"/>
      <c r="N187" s="436"/>
      <c r="O187" s="436"/>
      <c r="P187" s="436"/>
      <c r="Q187" s="436"/>
      <c r="R187" s="436"/>
      <c r="S187" s="436"/>
      <c r="T187" s="436"/>
      <c r="U187" s="436"/>
      <c r="V187" s="436"/>
      <c r="W187" s="436"/>
      <c r="X187" s="436"/>
      <c r="Y187" s="436"/>
      <c r="Z187" s="436"/>
      <c r="AA187" s="436"/>
      <c r="AB187" s="436"/>
      <c r="AC187" s="436"/>
      <c r="AD187" s="436"/>
      <c r="AE187" s="436"/>
      <c r="AF187" s="436"/>
      <c r="AG187" s="436"/>
      <c r="AH187" s="436"/>
      <c r="AI187" s="436"/>
      <c r="AJ187" s="436"/>
      <c r="AK187" s="436"/>
      <c r="AL187" s="436"/>
      <c r="AM187" s="436"/>
      <c r="AN187" s="436"/>
      <c r="AO187" s="436"/>
      <c r="AP187" s="436"/>
      <c r="AQ187" s="436"/>
      <c r="AR187" s="436"/>
      <c r="AS187" s="436"/>
      <c r="AT187" s="436"/>
      <c r="AU187" s="436"/>
      <c r="AV187" s="436"/>
      <c r="AW187" s="436"/>
      <c r="AX187" s="436"/>
      <c r="AY187" s="436"/>
      <c r="AZ187" s="436"/>
      <c r="BA187" s="436"/>
      <c r="BB187" s="436"/>
      <c r="BC187" s="436"/>
      <c r="BD187" s="436"/>
      <c r="BE187" s="436"/>
      <c r="BF187" s="436"/>
      <c r="BG187" s="436"/>
      <c r="BH187" s="436"/>
      <c r="BI187" s="436"/>
      <c r="BJ187" s="436"/>
      <c r="BK187" s="436"/>
      <c r="BL187" s="436"/>
      <c r="BM187" s="436"/>
      <c r="BN187" s="436"/>
      <c r="BO187" s="436"/>
      <c r="BP187" s="436"/>
      <c r="BQ187" s="436"/>
      <c r="BR187" s="436"/>
      <c r="BS187" s="436"/>
    </row>
    <row r="188" spans="1:73" s="39" customFormat="1" ht="15" customHeight="1" x14ac:dyDescent="0.25">
      <c r="A188" s="436"/>
      <c r="B188" s="436"/>
      <c r="C188" s="436"/>
      <c r="D188" s="436"/>
      <c r="E188" s="436"/>
      <c r="F188" s="436"/>
      <c r="G188" s="436"/>
      <c r="H188" s="436"/>
      <c r="I188" s="436"/>
      <c r="J188" s="436"/>
      <c r="K188" s="436"/>
      <c r="L188" s="436"/>
      <c r="M188" s="436"/>
      <c r="N188" s="436"/>
      <c r="O188" s="436"/>
      <c r="P188" s="436"/>
      <c r="Q188" s="436"/>
      <c r="R188" s="436"/>
      <c r="S188" s="436"/>
      <c r="T188" s="436"/>
      <c r="U188" s="436"/>
      <c r="V188" s="436"/>
      <c r="W188" s="436"/>
      <c r="X188" s="436"/>
      <c r="Y188" s="436"/>
      <c r="Z188" s="436"/>
      <c r="AA188" s="436"/>
      <c r="AB188" s="436"/>
      <c r="AC188" s="436"/>
      <c r="AD188" s="436"/>
      <c r="AE188" s="436"/>
      <c r="AF188" s="436"/>
      <c r="AG188" s="436"/>
      <c r="AH188" s="436"/>
      <c r="AI188" s="436"/>
      <c r="AJ188" s="436"/>
      <c r="AK188" s="436"/>
      <c r="AL188" s="436"/>
      <c r="AM188" s="436"/>
      <c r="AN188" s="436"/>
      <c r="AO188" s="436"/>
      <c r="AP188" s="436"/>
      <c r="AQ188" s="436"/>
      <c r="AR188" s="436"/>
      <c r="AS188" s="436"/>
      <c r="AT188" s="436"/>
      <c r="AU188" s="436"/>
      <c r="AV188" s="436"/>
      <c r="AW188" s="436"/>
      <c r="AX188" s="436"/>
      <c r="AY188" s="436"/>
      <c r="AZ188" s="436"/>
      <c r="BA188" s="436"/>
      <c r="BB188" s="436"/>
      <c r="BC188" s="436"/>
      <c r="BD188" s="436"/>
      <c r="BE188" s="436"/>
      <c r="BF188" s="436"/>
      <c r="BG188" s="436"/>
      <c r="BH188" s="436"/>
      <c r="BI188" s="436"/>
      <c r="BJ188" s="436"/>
      <c r="BK188" s="436"/>
      <c r="BL188" s="436"/>
      <c r="BM188" s="436"/>
      <c r="BN188" s="436"/>
      <c r="BO188" s="436"/>
      <c r="BP188" s="436"/>
      <c r="BQ188" s="436"/>
      <c r="BR188" s="436"/>
      <c r="BS188" s="436"/>
      <c r="BT188" s="436"/>
      <c r="BU188" s="436"/>
    </row>
    <row r="189" spans="1:73" s="39" customFormat="1" ht="42" customHeight="1" x14ac:dyDescent="0.25">
      <c r="A189" s="450">
        <v>3</v>
      </c>
      <c r="B189" s="542" t="s">
        <v>411</v>
      </c>
      <c r="C189" s="542"/>
      <c r="D189" s="542"/>
      <c r="E189" s="542"/>
      <c r="F189" s="436"/>
      <c r="G189" s="436"/>
      <c r="H189" s="436"/>
      <c r="I189" s="436"/>
      <c r="J189" s="436"/>
      <c r="K189" s="436"/>
      <c r="L189" s="436"/>
      <c r="M189" s="436"/>
      <c r="N189" s="436"/>
      <c r="O189" s="436"/>
      <c r="P189" s="436"/>
      <c r="Q189" s="436"/>
      <c r="R189" s="436"/>
      <c r="S189" s="436"/>
      <c r="T189" s="436"/>
      <c r="U189" s="436"/>
      <c r="V189" s="436"/>
      <c r="W189" s="436"/>
      <c r="X189" s="436"/>
      <c r="Y189" s="436"/>
      <c r="Z189" s="436"/>
      <c r="AA189" s="436"/>
      <c r="AB189" s="436"/>
      <c r="AC189" s="436"/>
      <c r="AD189" s="436"/>
      <c r="AE189" s="436"/>
      <c r="AF189" s="436"/>
      <c r="AG189" s="436"/>
      <c r="AH189" s="436"/>
      <c r="AI189" s="436"/>
      <c r="AJ189" s="436"/>
      <c r="AK189" s="436"/>
      <c r="AL189" s="436"/>
      <c r="AM189" s="436"/>
      <c r="AN189" s="436"/>
      <c r="AO189" s="436"/>
      <c r="AP189" s="436"/>
      <c r="AQ189" s="436"/>
      <c r="AR189" s="436"/>
      <c r="AS189" s="436"/>
      <c r="AT189" s="436"/>
      <c r="AU189" s="436"/>
      <c r="AV189" s="436"/>
      <c r="AW189" s="436"/>
      <c r="AX189" s="436"/>
      <c r="AY189" s="436"/>
      <c r="AZ189" s="436"/>
      <c r="BA189" s="436"/>
      <c r="BB189" s="436"/>
      <c r="BC189" s="436"/>
      <c r="BD189" s="436"/>
      <c r="BE189" s="436"/>
      <c r="BF189" s="436"/>
      <c r="BG189" s="436"/>
      <c r="BH189" s="436"/>
      <c r="BI189" s="436"/>
      <c r="BJ189" s="436"/>
      <c r="BK189" s="436"/>
      <c r="BL189" s="436"/>
      <c r="BM189" s="436"/>
      <c r="BN189" s="436"/>
      <c r="BO189" s="436"/>
      <c r="BP189" s="436"/>
      <c r="BQ189" s="436"/>
      <c r="BR189" s="436"/>
      <c r="BS189" s="436"/>
    </row>
    <row r="190" spans="1:73" s="39" customFormat="1" ht="21" x14ac:dyDescent="0.25">
      <c r="A190" s="441" t="s">
        <v>278</v>
      </c>
      <c r="B190" s="442" t="s">
        <v>66</v>
      </c>
      <c r="C190" s="451"/>
      <c r="D190" s="451"/>
      <c r="E190" s="451"/>
      <c r="F190" s="436"/>
      <c r="G190" s="436"/>
      <c r="H190" s="436"/>
      <c r="I190" s="436"/>
      <c r="J190" s="436"/>
      <c r="K190" s="436"/>
      <c r="L190" s="436"/>
      <c r="M190" s="436"/>
      <c r="N190" s="436"/>
      <c r="O190" s="436"/>
      <c r="P190" s="436"/>
      <c r="Q190" s="436"/>
      <c r="R190" s="436"/>
      <c r="S190" s="436"/>
      <c r="T190" s="436"/>
      <c r="U190" s="436"/>
      <c r="V190" s="436"/>
      <c r="W190" s="436"/>
      <c r="X190" s="436"/>
      <c r="Y190" s="436"/>
      <c r="Z190" s="436"/>
      <c r="AA190" s="436"/>
      <c r="AB190" s="436"/>
      <c r="AC190" s="436"/>
      <c r="AD190" s="436"/>
      <c r="AE190" s="436"/>
      <c r="AF190" s="436"/>
      <c r="AG190" s="436"/>
      <c r="AH190" s="436"/>
      <c r="AI190" s="436"/>
      <c r="AJ190" s="436"/>
      <c r="AK190" s="436"/>
      <c r="AL190" s="436"/>
      <c r="AM190" s="436"/>
      <c r="AN190" s="436"/>
      <c r="AO190" s="436"/>
      <c r="AP190" s="436"/>
      <c r="AQ190" s="436"/>
      <c r="AR190" s="436"/>
      <c r="AS190" s="436"/>
      <c r="AT190" s="436"/>
      <c r="AU190" s="436"/>
      <c r="AV190" s="436"/>
      <c r="AW190" s="436"/>
      <c r="AX190" s="436"/>
      <c r="AY190" s="436"/>
      <c r="AZ190" s="436"/>
      <c r="BA190" s="436"/>
      <c r="BB190" s="436"/>
      <c r="BC190" s="436"/>
      <c r="BD190" s="436"/>
      <c r="BE190" s="436"/>
      <c r="BF190" s="436"/>
      <c r="BG190" s="436"/>
      <c r="BH190" s="436"/>
      <c r="BI190" s="436"/>
      <c r="BJ190" s="436"/>
      <c r="BK190" s="436"/>
      <c r="BL190" s="436"/>
      <c r="BM190" s="436"/>
      <c r="BN190" s="436"/>
      <c r="BO190" s="436"/>
      <c r="BP190" s="436"/>
      <c r="BQ190" s="436"/>
      <c r="BR190" s="436"/>
      <c r="BS190" s="436"/>
    </row>
    <row r="191" spans="1:73" s="39" customFormat="1" ht="21" hidden="1" x14ac:dyDescent="0.25">
      <c r="A191" s="444"/>
      <c r="B191" s="445"/>
      <c r="C191" s="444"/>
      <c r="D191" s="444"/>
      <c r="E191" s="444"/>
      <c r="F191" s="436"/>
      <c r="G191" s="436"/>
      <c r="H191" s="436"/>
      <c r="I191" s="436"/>
      <c r="J191" s="436"/>
      <c r="K191" s="436"/>
      <c r="L191" s="436"/>
      <c r="M191" s="436"/>
      <c r="N191" s="436"/>
      <c r="O191" s="436"/>
      <c r="P191" s="436"/>
      <c r="Q191" s="436"/>
      <c r="R191" s="436"/>
      <c r="S191" s="436"/>
      <c r="T191" s="436"/>
      <c r="U191" s="436"/>
      <c r="V191" s="436"/>
      <c r="W191" s="436"/>
      <c r="X191" s="436"/>
      <c r="Y191" s="436"/>
      <c r="Z191" s="436"/>
      <c r="AA191" s="436"/>
      <c r="AB191" s="436"/>
      <c r="AC191" s="436"/>
      <c r="AD191" s="436"/>
      <c r="AE191" s="436"/>
      <c r="AF191" s="436"/>
      <c r="AG191" s="436"/>
      <c r="AH191" s="436"/>
      <c r="AI191" s="436"/>
      <c r="AJ191" s="436"/>
      <c r="AK191" s="436"/>
      <c r="AL191" s="436"/>
      <c r="AM191" s="436"/>
      <c r="AN191" s="436"/>
      <c r="AO191" s="436"/>
      <c r="AP191" s="436"/>
      <c r="AQ191" s="436"/>
      <c r="AR191" s="436"/>
      <c r="AS191" s="436"/>
      <c r="AT191" s="436"/>
      <c r="AU191" s="436"/>
      <c r="AV191" s="436"/>
      <c r="AW191" s="436"/>
      <c r="AX191" s="436"/>
      <c r="AY191" s="436"/>
      <c r="AZ191" s="436"/>
      <c r="BA191" s="436"/>
      <c r="BB191" s="436"/>
      <c r="BC191" s="436"/>
      <c r="BD191" s="436"/>
      <c r="BE191" s="436"/>
      <c r="BF191" s="436"/>
      <c r="BG191" s="436"/>
      <c r="BH191" s="436"/>
      <c r="BI191" s="436"/>
      <c r="BJ191" s="436"/>
      <c r="BK191" s="436"/>
      <c r="BL191" s="436"/>
      <c r="BM191" s="436"/>
      <c r="BN191" s="436"/>
      <c r="BO191" s="436"/>
      <c r="BP191" s="436"/>
      <c r="BQ191" s="436"/>
      <c r="BR191" s="436"/>
      <c r="BS191" s="436"/>
      <c r="BT191" s="436"/>
      <c r="BU191" s="436"/>
    </row>
    <row r="192" spans="1:73" s="39" customFormat="1" ht="23.25" customHeight="1" thickBot="1" x14ac:dyDescent="0.3">
      <c r="A192" s="437" t="s">
        <v>339</v>
      </c>
      <c r="B192" s="546" t="s">
        <v>412</v>
      </c>
      <c r="C192" s="547"/>
      <c r="D192" s="547"/>
      <c r="E192" s="548"/>
      <c r="F192" s="436"/>
      <c r="G192" s="436"/>
      <c r="H192" s="436"/>
      <c r="I192" s="436"/>
      <c r="J192" s="436"/>
      <c r="K192" s="436"/>
      <c r="L192" s="436"/>
      <c r="M192" s="436"/>
      <c r="N192" s="436"/>
      <c r="O192" s="436"/>
      <c r="P192" s="436"/>
      <c r="Q192" s="436"/>
      <c r="R192" s="436"/>
      <c r="S192" s="436"/>
      <c r="T192" s="436"/>
      <c r="U192" s="436"/>
      <c r="V192" s="436"/>
      <c r="W192" s="436"/>
      <c r="X192" s="436"/>
      <c r="Y192" s="436"/>
      <c r="Z192" s="436"/>
      <c r="AA192" s="436"/>
      <c r="AB192" s="436"/>
      <c r="AC192" s="436"/>
      <c r="AD192" s="436"/>
      <c r="AE192" s="436"/>
      <c r="AF192" s="436"/>
      <c r="AG192" s="436"/>
      <c r="AH192" s="436"/>
      <c r="AI192" s="436"/>
      <c r="AJ192" s="436"/>
      <c r="AK192" s="436"/>
      <c r="AL192" s="436"/>
      <c r="AM192" s="436"/>
      <c r="AN192" s="436"/>
      <c r="AO192" s="436"/>
      <c r="AP192" s="436"/>
      <c r="AQ192" s="436"/>
      <c r="AR192" s="436"/>
      <c r="AS192" s="436"/>
      <c r="AT192" s="436"/>
      <c r="AU192" s="436"/>
      <c r="AV192" s="436"/>
      <c r="AW192" s="436"/>
      <c r="AX192" s="436"/>
      <c r="AY192" s="436"/>
      <c r="AZ192" s="436"/>
      <c r="BA192" s="436"/>
      <c r="BB192" s="436"/>
      <c r="BC192" s="436"/>
      <c r="BD192" s="436"/>
      <c r="BE192" s="436"/>
      <c r="BF192" s="436"/>
      <c r="BG192" s="436"/>
      <c r="BH192" s="436"/>
      <c r="BI192" s="436"/>
      <c r="BJ192" s="436"/>
      <c r="BK192" s="436"/>
      <c r="BL192" s="436"/>
      <c r="BM192" s="436"/>
      <c r="BN192" s="436"/>
      <c r="BO192" s="436"/>
      <c r="BP192" s="436"/>
      <c r="BQ192" s="436"/>
      <c r="BR192" s="436"/>
      <c r="BS192" s="436"/>
    </row>
    <row r="193" spans="1:73" s="39" customFormat="1" ht="38.25" thickBot="1" x14ac:dyDescent="0.3">
      <c r="A193" s="436" t="s">
        <v>279</v>
      </c>
      <c r="B193" s="405" t="s">
        <v>292</v>
      </c>
      <c r="C193" s="405" t="s">
        <v>320</v>
      </c>
      <c r="D193" s="405" t="s">
        <v>73</v>
      </c>
      <c r="E193" s="405" t="s">
        <v>325</v>
      </c>
      <c r="F193" s="436"/>
      <c r="G193" s="436"/>
      <c r="H193" s="436"/>
      <c r="I193" s="436"/>
      <c r="J193" s="436"/>
      <c r="K193" s="436"/>
      <c r="L193" s="436"/>
      <c r="M193" s="436"/>
      <c r="N193" s="436"/>
      <c r="O193" s="436"/>
      <c r="P193" s="436"/>
      <c r="Q193" s="436"/>
      <c r="R193" s="436"/>
      <c r="S193" s="436"/>
      <c r="T193" s="436"/>
      <c r="U193" s="436"/>
      <c r="V193" s="436"/>
      <c r="W193" s="436"/>
      <c r="X193" s="436"/>
      <c r="Y193" s="436"/>
      <c r="Z193" s="436"/>
      <c r="AA193" s="436"/>
      <c r="AB193" s="436"/>
      <c r="AC193" s="436"/>
      <c r="AD193" s="436"/>
      <c r="AE193" s="436"/>
      <c r="AF193" s="436"/>
      <c r="AG193" s="436"/>
      <c r="AH193" s="436"/>
      <c r="AI193" s="436"/>
      <c r="AJ193" s="436"/>
      <c r="AK193" s="436"/>
      <c r="AL193" s="436"/>
      <c r="AM193" s="436"/>
      <c r="AN193" s="436"/>
      <c r="AO193" s="436"/>
      <c r="AP193" s="436"/>
      <c r="AQ193" s="436"/>
      <c r="AR193" s="436"/>
      <c r="AS193" s="436"/>
      <c r="AT193" s="436"/>
      <c r="AU193" s="436"/>
      <c r="AV193" s="436"/>
      <c r="AW193" s="436"/>
      <c r="AX193" s="436"/>
      <c r="AY193" s="436"/>
      <c r="AZ193" s="436"/>
      <c r="BA193" s="436"/>
      <c r="BB193" s="436"/>
      <c r="BC193" s="436"/>
      <c r="BD193" s="436"/>
      <c r="BE193" s="436"/>
      <c r="BF193" s="436"/>
      <c r="BG193" s="436"/>
      <c r="BH193" s="436"/>
      <c r="BI193" s="436"/>
      <c r="BJ193" s="436"/>
      <c r="BK193" s="436"/>
      <c r="BL193" s="436"/>
      <c r="BM193" s="436"/>
      <c r="BN193" s="436"/>
      <c r="BO193" s="436"/>
      <c r="BP193" s="436"/>
      <c r="BQ193" s="436"/>
      <c r="BR193" s="436"/>
      <c r="BS193" s="436"/>
    </row>
    <row r="194" spans="1:73" s="39" customFormat="1" ht="21.75" customHeight="1" thickBot="1" x14ac:dyDescent="0.3">
      <c r="A194" s="436"/>
      <c r="B194" s="428" t="s">
        <v>305</v>
      </c>
      <c r="C194" s="630" t="s">
        <v>414</v>
      </c>
      <c r="D194" s="626" t="s">
        <v>539</v>
      </c>
      <c r="E194" s="647">
        <v>0</v>
      </c>
      <c r="F194" s="436"/>
      <c r="G194" s="436"/>
      <c r="H194" s="436"/>
      <c r="I194" s="436"/>
      <c r="J194" s="436"/>
      <c r="K194" s="436"/>
      <c r="L194" s="436"/>
      <c r="M194" s="436"/>
      <c r="N194" s="436"/>
      <c r="O194" s="436"/>
      <c r="P194" s="436"/>
      <c r="Q194" s="436"/>
      <c r="R194" s="436"/>
      <c r="S194" s="436"/>
      <c r="T194" s="436"/>
      <c r="U194" s="436"/>
      <c r="V194" s="436"/>
      <c r="W194" s="436"/>
      <c r="X194" s="436"/>
      <c r="Y194" s="436"/>
      <c r="Z194" s="436"/>
      <c r="AA194" s="436"/>
      <c r="AB194" s="436"/>
      <c r="AC194" s="436"/>
      <c r="AD194" s="436"/>
      <c r="AE194" s="436"/>
      <c r="AF194" s="436"/>
      <c r="AG194" s="436"/>
      <c r="AH194" s="436"/>
      <c r="AI194" s="436"/>
      <c r="AJ194" s="436"/>
      <c r="AK194" s="436"/>
      <c r="AL194" s="436"/>
      <c r="AM194" s="436"/>
      <c r="AN194" s="436"/>
      <c r="AO194" s="436"/>
      <c r="AP194" s="436"/>
      <c r="AQ194" s="436"/>
      <c r="AR194" s="436"/>
      <c r="AS194" s="436"/>
      <c r="AT194" s="436"/>
      <c r="AU194" s="436"/>
      <c r="AV194" s="436"/>
      <c r="AW194" s="436"/>
      <c r="AX194" s="436"/>
      <c r="AY194" s="436"/>
      <c r="AZ194" s="436"/>
      <c r="BA194" s="436"/>
      <c r="BB194" s="436"/>
      <c r="BC194" s="436"/>
      <c r="BD194" s="436"/>
      <c r="BE194" s="436"/>
      <c r="BF194" s="436"/>
      <c r="BG194" s="436"/>
      <c r="BH194" s="436"/>
      <c r="BI194" s="436"/>
      <c r="BJ194" s="436"/>
      <c r="BK194" s="436"/>
      <c r="BL194" s="436"/>
      <c r="BM194" s="436"/>
      <c r="BN194" s="436"/>
      <c r="BO194" s="436"/>
      <c r="BP194" s="436"/>
      <c r="BQ194" s="436"/>
      <c r="BR194" s="436"/>
      <c r="BS194" s="436"/>
    </row>
    <row r="195" spans="1:73" s="39" customFormat="1" ht="14.45" customHeight="1" thickBot="1" x14ac:dyDescent="0.3">
      <c r="A195" s="436"/>
      <c r="B195" s="429"/>
      <c r="C195" s="648" t="s">
        <v>564</v>
      </c>
      <c r="D195" s="628" t="s">
        <v>539</v>
      </c>
      <c r="E195" s="647">
        <v>0</v>
      </c>
      <c r="F195" s="436"/>
      <c r="G195" s="436"/>
      <c r="H195" s="436"/>
      <c r="I195" s="436"/>
      <c r="J195" s="436"/>
      <c r="K195" s="436"/>
      <c r="L195" s="436"/>
      <c r="M195" s="436"/>
      <c r="N195" s="436"/>
      <c r="O195" s="436"/>
      <c r="P195" s="436"/>
      <c r="Q195" s="436"/>
      <c r="R195" s="436"/>
      <c r="S195" s="436"/>
      <c r="T195" s="436"/>
      <c r="U195" s="436"/>
      <c r="V195" s="436"/>
      <c r="W195" s="436"/>
      <c r="X195" s="436"/>
      <c r="Y195" s="436"/>
      <c r="Z195" s="436"/>
      <c r="AA195" s="436"/>
      <c r="AB195" s="436"/>
      <c r="AC195" s="436"/>
      <c r="AD195" s="436"/>
      <c r="AE195" s="436"/>
      <c r="AF195" s="436"/>
      <c r="AG195" s="436"/>
      <c r="AH195" s="436"/>
      <c r="AI195" s="436"/>
      <c r="AJ195" s="436"/>
      <c r="AK195" s="436"/>
      <c r="AL195" s="436"/>
      <c r="AM195" s="436"/>
      <c r="AN195" s="436"/>
      <c r="AO195" s="436"/>
      <c r="AP195" s="436"/>
      <c r="AQ195" s="436"/>
      <c r="AR195" s="436"/>
      <c r="AS195" s="436"/>
      <c r="AT195" s="436"/>
      <c r="AU195" s="436"/>
      <c r="AV195" s="436"/>
      <c r="AW195" s="436"/>
      <c r="AX195" s="436"/>
      <c r="AY195" s="436"/>
      <c r="AZ195" s="436"/>
      <c r="BA195" s="436"/>
      <c r="BB195" s="436"/>
      <c r="BC195" s="436"/>
      <c r="BD195" s="436"/>
      <c r="BE195" s="436"/>
      <c r="BF195" s="436"/>
      <c r="BG195" s="436"/>
      <c r="BH195" s="436"/>
      <c r="BI195" s="436"/>
      <c r="BJ195" s="436"/>
      <c r="BK195" s="436"/>
      <c r="BL195" s="436"/>
      <c r="BM195" s="436"/>
      <c r="BN195" s="436"/>
      <c r="BO195" s="436"/>
      <c r="BP195" s="436"/>
      <c r="BQ195" s="436"/>
      <c r="BR195" s="436"/>
      <c r="BS195" s="436"/>
    </row>
    <row r="196" spans="1:73" s="39" customFormat="1" ht="14.45" customHeight="1" thickBot="1" x14ac:dyDescent="0.3">
      <c r="A196" s="436"/>
      <c r="B196" s="429"/>
      <c r="C196" s="648" t="s">
        <v>565</v>
      </c>
      <c r="D196" s="628" t="s">
        <v>539</v>
      </c>
      <c r="E196" s="647">
        <v>0</v>
      </c>
      <c r="F196" s="436"/>
      <c r="G196" s="436"/>
      <c r="H196" s="436"/>
      <c r="I196" s="436"/>
      <c r="J196" s="436"/>
      <c r="K196" s="436"/>
      <c r="L196" s="436"/>
      <c r="M196" s="436"/>
      <c r="N196" s="436"/>
      <c r="O196" s="436"/>
      <c r="P196" s="436"/>
      <c r="Q196" s="436"/>
      <c r="R196" s="436"/>
      <c r="S196" s="436"/>
      <c r="T196" s="436"/>
      <c r="U196" s="436"/>
      <c r="V196" s="436"/>
      <c r="W196" s="436"/>
      <c r="X196" s="436"/>
      <c r="Y196" s="436"/>
      <c r="Z196" s="436"/>
      <c r="AA196" s="436"/>
      <c r="AB196" s="436"/>
      <c r="AC196" s="436"/>
      <c r="AD196" s="436"/>
      <c r="AE196" s="436"/>
      <c r="AF196" s="436"/>
      <c r="AG196" s="436"/>
      <c r="AH196" s="436"/>
      <c r="AI196" s="436"/>
      <c r="AJ196" s="436"/>
      <c r="AK196" s="436"/>
      <c r="AL196" s="436"/>
      <c r="AM196" s="436"/>
      <c r="AN196" s="436"/>
      <c r="AO196" s="436"/>
      <c r="AP196" s="436"/>
      <c r="AQ196" s="436"/>
      <c r="AR196" s="436"/>
      <c r="AS196" s="436"/>
      <c r="AT196" s="436"/>
      <c r="AU196" s="436"/>
      <c r="AV196" s="436"/>
      <c r="AW196" s="436"/>
      <c r="AX196" s="436"/>
      <c r="AY196" s="436"/>
      <c r="AZ196" s="436"/>
      <c r="BA196" s="436"/>
      <c r="BB196" s="436"/>
      <c r="BC196" s="436"/>
      <c r="BD196" s="436"/>
      <c r="BE196" s="436"/>
      <c r="BF196" s="436"/>
      <c r="BG196" s="436"/>
      <c r="BH196" s="436"/>
      <c r="BI196" s="436"/>
      <c r="BJ196" s="436"/>
      <c r="BK196" s="436"/>
      <c r="BL196" s="436"/>
      <c r="BM196" s="436"/>
      <c r="BN196" s="436"/>
      <c r="BO196" s="436"/>
      <c r="BP196" s="436"/>
      <c r="BQ196" s="436"/>
      <c r="BR196" s="436"/>
      <c r="BS196" s="436"/>
    </row>
    <row r="197" spans="1:73" s="39" customFormat="1" ht="15" customHeight="1" x14ac:dyDescent="0.25">
      <c r="A197" s="436"/>
      <c r="B197" s="429"/>
      <c r="C197" s="648" t="s">
        <v>566</v>
      </c>
      <c r="D197" s="628" t="s">
        <v>539</v>
      </c>
      <c r="E197" s="647">
        <v>0</v>
      </c>
      <c r="F197" s="436"/>
      <c r="G197" s="436"/>
      <c r="H197" s="436"/>
      <c r="I197" s="436"/>
      <c r="J197" s="436"/>
      <c r="K197" s="436"/>
      <c r="L197" s="436"/>
      <c r="M197" s="436"/>
      <c r="N197" s="436"/>
      <c r="O197" s="436"/>
      <c r="P197" s="436"/>
      <c r="Q197" s="436"/>
      <c r="R197" s="436"/>
      <c r="S197" s="436"/>
      <c r="T197" s="436"/>
      <c r="U197" s="436"/>
      <c r="V197" s="436"/>
      <c r="W197" s="436"/>
      <c r="X197" s="436"/>
      <c r="Y197" s="436"/>
      <c r="Z197" s="436"/>
      <c r="AA197" s="436"/>
      <c r="AB197" s="436"/>
      <c r="AC197" s="436"/>
      <c r="AD197" s="436"/>
      <c r="AE197" s="436"/>
      <c r="AF197" s="436"/>
      <c r="AG197" s="436"/>
      <c r="AH197" s="436"/>
      <c r="AI197" s="436"/>
      <c r="AJ197" s="436"/>
      <c r="AK197" s="436"/>
      <c r="AL197" s="436"/>
      <c r="AM197" s="436"/>
      <c r="AN197" s="436"/>
      <c r="AO197" s="436"/>
      <c r="AP197" s="436"/>
      <c r="AQ197" s="436"/>
      <c r="AR197" s="436"/>
      <c r="AS197" s="436"/>
      <c r="AT197" s="436"/>
      <c r="AU197" s="436"/>
      <c r="AV197" s="436"/>
      <c r="AW197" s="436"/>
      <c r="AX197" s="436"/>
      <c r="AY197" s="436"/>
      <c r="AZ197" s="436"/>
      <c r="BA197" s="436"/>
      <c r="BB197" s="436"/>
      <c r="BC197" s="436"/>
      <c r="BD197" s="436"/>
      <c r="BE197" s="436"/>
      <c r="BF197" s="436"/>
      <c r="BG197" s="436"/>
      <c r="BH197" s="436"/>
      <c r="BI197" s="436"/>
      <c r="BJ197" s="436"/>
      <c r="BK197" s="436"/>
      <c r="BL197" s="436"/>
      <c r="BM197" s="436"/>
      <c r="BN197" s="436"/>
      <c r="BO197" s="436"/>
      <c r="BP197" s="436"/>
      <c r="BQ197" s="436"/>
      <c r="BR197" s="436"/>
      <c r="BS197" s="436"/>
    </row>
    <row r="198" spans="1:73" s="39" customFormat="1" ht="15.75" thickBot="1" x14ac:dyDescent="0.3">
      <c r="A198" s="436"/>
      <c r="B198" s="436"/>
      <c r="C198" s="436"/>
      <c r="D198" s="436"/>
      <c r="E198" s="436"/>
      <c r="F198" s="436"/>
      <c r="G198" s="436"/>
      <c r="H198" s="436"/>
      <c r="I198" s="436"/>
      <c r="J198" s="436"/>
      <c r="K198" s="436"/>
      <c r="L198" s="436"/>
      <c r="M198" s="436"/>
      <c r="N198" s="436"/>
      <c r="O198" s="436"/>
      <c r="P198" s="436"/>
      <c r="Q198" s="436"/>
      <c r="R198" s="436"/>
      <c r="S198" s="436"/>
      <c r="T198" s="436"/>
      <c r="U198" s="436"/>
      <c r="V198" s="436"/>
      <c r="W198" s="436"/>
      <c r="X198" s="436"/>
      <c r="Y198" s="436"/>
      <c r="Z198" s="436"/>
      <c r="AA198" s="436"/>
      <c r="AB198" s="436"/>
      <c r="AC198" s="436"/>
      <c r="AD198" s="436"/>
      <c r="AE198" s="436"/>
      <c r="AF198" s="436"/>
      <c r="AG198" s="436"/>
      <c r="AH198" s="436"/>
      <c r="AI198" s="436"/>
      <c r="AJ198" s="436"/>
      <c r="AK198" s="436"/>
      <c r="AL198" s="436"/>
      <c r="AM198" s="436"/>
      <c r="AN198" s="436"/>
      <c r="AO198" s="436"/>
      <c r="AP198" s="436"/>
      <c r="AQ198" s="436"/>
      <c r="AR198" s="436"/>
      <c r="AS198" s="436"/>
      <c r="AT198" s="436"/>
      <c r="AU198" s="436"/>
      <c r="AV198" s="436"/>
      <c r="AW198" s="436"/>
      <c r="AX198" s="436"/>
      <c r="AY198" s="436"/>
      <c r="AZ198" s="436"/>
      <c r="BA198" s="436"/>
      <c r="BB198" s="436"/>
      <c r="BC198" s="436"/>
      <c r="BD198" s="436"/>
      <c r="BE198" s="436"/>
      <c r="BF198" s="436"/>
      <c r="BG198" s="436"/>
      <c r="BH198" s="436"/>
      <c r="BI198" s="436"/>
      <c r="BJ198" s="436"/>
      <c r="BK198" s="436"/>
      <c r="BL198" s="436"/>
      <c r="BM198" s="436"/>
      <c r="BN198" s="436"/>
      <c r="BO198" s="436"/>
      <c r="BP198" s="436"/>
      <c r="BQ198" s="436"/>
      <c r="BR198" s="436"/>
      <c r="BS198" s="436"/>
      <c r="BT198" s="436"/>
      <c r="BU198" s="436"/>
    </row>
    <row r="199" spans="1:73" s="39" customFormat="1" ht="15" customHeight="1" thickBot="1" x14ac:dyDescent="0.3">
      <c r="A199" s="437" t="s">
        <v>339</v>
      </c>
      <c r="B199" s="549" t="s">
        <v>415</v>
      </c>
      <c r="C199" s="550"/>
      <c r="D199" s="550"/>
      <c r="E199" s="551"/>
      <c r="F199" s="436"/>
      <c r="G199" s="436"/>
      <c r="H199" s="436"/>
      <c r="I199" s="436"/>
      <c r="J199" s="436"/>
      <c r="K199" s="436"/>
      <c r="L199" s="436"/>
      <c r="M199" s="436"/>
      <c r="N199" s="436"/>
      <c r="O199" s="436"/>
      <c r="P199" s="436"/>
      <c r="Q199" s="436"/>
      <c r="R199" s="436"/>
      <c r="S199" s="436"/>
      <c r="T199" s="436"/>
      <c r="U199" s="436"/>
      <c r="V199" s="436"/>
      <c r="W199" s="436"/>
      <c r="X199" s="436"/>
      <c r="Y199" s="436"/>
      <c r="Z199" s="436"/>
      <c r="AA199" s="436"/>
      <c r="AB199" s="436"/>
      <c r="AC199" s="436"/>
      <c r="AD199" s="436"/>
      <c r="AE199" s="436"/>
      <c r="AF199" s="436"/>
      <c r="AG199" s="436"/>
      <c r="AH199" s="436"/>
      <c r="AI199" s="436"/>
      <c r="AJ199" s="436"/>
      <c r="AK199" s="436"/>
      <c r="AL199" s="436"/>
      <c r="AM199" s="436"/>
      <c r="AN199" s="436"/>
      <c r="AO199" s="436"/>
      <c r="AP199" s="436"/>
      <c r="AQ199" s="436"/>
      <c r="AR199" s="436"/>
      <c r="AS199" s="436"/>
      <c r="AT199" s="436"/>
      <c r="AU199" s="436"/>
      <c r="AV199" s="436"/>
      <c r="AW199" s="436"/>
      <c r="AX199" s="436"/>
      <c r="AY199" s="436"/>
      <c r="AZ199" s="436"/>
      <c r="BA199" s="436"/>
      <c r="BB199" s="436"/>
      <c r="BC199" s="436"/>
      <c r="BD199" s="436"/>
      <c r="BE199" s="436"/>
      <c r="BF199" s="436"/>
      <c r="BG199" s="436"/>
      <c r="BH199" s="436"/>
      <c r="BI199" s="436"/>
      <c r="BJ199" s="436"/>
      <c r="BK199" s="436"/>
      <c r="BL199" s="436"/>
      <c r="BM199" s="436"/>
      <c r="BN199" s="436"/>
      <c r="BO199" s="436"/>
      <c r="BP199" s="436"/>
      <c r="BQ199" s="436"/>
      <c r="BR199" s="436"/>
      <c r="BS199" s="436"/>
    </row>
    <row r="200" spans="1:73" s="39" customFormat="1" ht="38.25" thickBot="1" x14ac:dyDescent="0.3">
      <c r="A200" s="436" t="s">
        <v>290</v>
      </c>
      <c r="B200" s="405" t="s">
        <v>291</v>
      </c>
      <c r="C200" s="405" t="s">
        <v>195</v>
      </c>
      <c r="D200" s="405" t="s">
        <v>73</v>
      </c>
      <c r="E200" s="405" t="s">
        <v>325</v>
      </c>
      <c r="F200" s="436"/>
      <c r="G200" s="436"/>
      <c r="H200" s="436"/>
      <c r="I200" s="436"/>
      <c r="J200" s="436"/>
      <c r="K200" s="436"/>
      <c r="L200" s="436"/>
      <c r="M200" s="436"/>
      <c r="N200" s="436"/>
      <c r="O200" s="436"/>
      <c r="P200" s="436"/>
      <c r="Q200" s="436"/>
      <c r="R200" s="436"/>
      <c r="S200" s="436"/>
      <c r="T200" s="436"/>
      <c r="U200" s="436"/>
      <c r="V200" s="436"/>
      <c r="W200" s="436"/>
      <c r="X200" s="436"/>
      <c r="Y200" s="436"/>
      <c r="Z200" s="436"/>
      <c r="AA200" s="436"/>
      <c r="AB200" s="436"/>
      <c r="AC200" s="436"/>
      <c r="AD200" s="436"/>
      <c r="AE200" s="436"/>
      <c r="AF200" s="436"/>
      <c r="AG200" s="436"/>
      <c r="AH200" s="436"/>
      <c r="AI200" s="436"/>
      <c r="AJ200" s="436"/>
      <c r="AK200" s="436"/>
      <c r="AL200" s="436"/>
      <c r="AM200" s="436"/>
      <c r="AN200" s="436"/>
      <c r="AO200" s="436"/>
      <c r="AP200" s="436"/>
      <c r="AQ200" s="436"/>
      <c r="AR200" s="436"/>
      <c r="AS200" s="436"/>
      <c r="AT200" s="436"/>
      <c r="AU200" s="436"/>
      <c r="AV200" s="436"/>
      <c r="AW200" s="436"/>
      <c r="AX200" s="436"/>
      <c r="AY200" s="436"/>
      <c r="AZ200" s="436"/>
      <c r="BA200" s="436"/>
      <c r="BB200" s="436"/>
      <c r="BC200" s="436"/>
      <c r="BD200" s="436"/>
      <c r="BE200" s="436"/>
      <c r="BF200" s="436"/>
      <c r="BG200" s="436"/>
      <c r="BH200" s="436"/>
      <c r="BI200" s="436"/>
      <c r="BJ200" s="436"/>
      <c r="BK200" s="436"/>
      <c r="BL200" s="436"/>
      <c r="BM200" s="436"/>
      <c r="BN200" s="436"/>
      <c r="BO200" s="436"/>
      <c r="BP200" s="436"/>
      <c r="BQ200" s="436"/>
      <c r="BR200" s="436"/>
      <c r="BS200" s="436"/>
    </row>
    <row r="201" spans="1:73" s="39" customFormat="1" ht="18" customHeight="1" thickBot="1" x14ac:dyDescent="0.3">
      <c r="A201" s="436"/>
      <c r="B201" s="452" t="s">
        <v>413</v>
      </c>
      <c r="C201" s="649" t="s">
        <v>567</v>
      </c>
      <c r="D201" s="626" t="s">
        <v>539</v>
      </c>
      <c r="E201" s="647">
        <v>0</v>
      </c>
      <c r="F201" s="436"/>
      <c r="G201" s="436"/>
      <c r="H201" s="436"/>
      <c r="I201" s="436"/>
      <c r="J201" s="436"/>
      <c r="K201" s="436"/>
      <c r="L201" s="436"/>
      <c r="M201" s="436"/>
      <c r="N201" s="436"/>
      <c r="O201" s="436"/>
      <c r="P201" s="436"/>
      <c r="Q201" s="436"/>
      <c r="R201" s="436"/>
      <c r="S201" s="436"/>
      <c r="T201" s="436"/>
      <c r="U201" s="436"/>
      <c r="V201" s="436"/>
      <c r="W201" s="436"/>
      <c r="X201" s="436"/>
      <c r="Y201" s="436"/>
      <c r="Z201" s="436"/>
      <c r="AA201" s="436"/>
      <c r="AB201" s="436"/>
      <c r="AC201" s="436"/>
      <c r="AD201" s="436"/>
      <c r="AE201" s="436"/>
      <c r="AF201" s="436"/>
      <c r="AG201" s="436"/>
      <c r="AH201" s="436"/>
      <c r="AI201" s="436"/>
      <c r="AJ201" s="436"/>
      <c r="AK201" s="436"/>
      <c r="AL201" s="436"/>
      <c r="AM201" s="436"/>
      <c r="AN201" s="436"/>
      <c r="AO201" s="436"/>
      <c r="AP201" s="436"/>
      <c r="AQ201" s="436"/>
      <c r="AR201" s="436"/>
      <c r="AS201" s="436"/>
      <c r="AT201" s="436"/>
      <c r="AU201" s="436"/>
      <c r="AV201" s="436"/>
      <c r="AW201" s="436"/>
      <c r="AX201" s="436"/>
      <c r="AY201" s="436"/>
      <c r="AZ201" s="436"/>
      <c r="BA201" s="436"/>
      <c r="BB201" s="436"/>
      <c r="BC201" s="436"/>
      <c r="BD201" s="436"/>
      <c r="BE201" s="436"/>
      <c r="BF201" s="436"/>
      <c r="BG201" s="436"/>
      <c r="BH201" s="436"/>
      <c r="BI201" s="436"/>
      <c r="BJ201" s="436"/>
      <c r="BK201" s="436"/>
      <c r="BL201" s="436"/>
      <c r="BM201" s="436"/>
      <c r="BN201" s="436"/>
      <c r="BO201" s="436"/>
      <c r="BP201" s="436"/>
      <c r="BQ201" s="436"/>
      <c r="BR201" s="436"/>
      <c r="BS201" s="436"/>
    </row>
    <row r="202" spans="1:73" s="39" customFormat="1" ht="14.45" customHeight="1" thickBot="1" x14ac:dyDescent="0.3">
      <c r="A202" s="436"/>
      <c r="B202" s="418" t="s">
        <v>372</v>
      </c>
      <c r="C202" s="648" t="s">
        <v>568</v>
      </c>
      <c r="D202" s="628" t="s">
        <v>539</v>
      </c>
      <c r="E202" s="647">
        <v>0</v>
      </c>
      <c r="F202" s="436"/>
      <c r="G202" s="436"/>
      <c r="H202" s="436"/>
      <c r="I202" s="436"/>
      <c r="J202" s="436"/>
      <c r="K202" s="436"/>
      <c r="L202" s="436"/>
      <c r="M202" s="436"/>
      <c r="N202" s="436"/>
      <c r="O202" s="436"/>
      <c r="P202" s="436"/>
      <c r="Q202" s="436"/>
      <c r="R202" s="436"/>
      <c r="S202" s="436"/>
      <c r="T202" s="436"/>
      <c r="U202" s="436"/>
      <c r="V202" s="436"/>
      <c r="W202" s="436"/>
      <c r="X202" s="436"/>
      <c r="Y202" s="436"/>
      <c r="Z202" s="436"/>
      <c r="AA202" s="436"/>
      <c r="AB202" s="436"/>
      <c r="AC202" s="436"/>
      <c r="AD202" s="436"/>
      <c r="AE202" s="436"/>
      <c r="AF202" s="436"/>
      <c r="AG202" s="436"/>
      <c r="AH202" s="436"/>
      <c r="AI202" s="436"/>
      <c r="AJ202" s="436"/>
      <c r="AK202" s="436"/>
      <c r="AL202" s="436"/>
      <c r="AM202" s="436"/>
      <c r="AN202" s="436"/>
      <c r="AO202" s="436"/>
      <c r="AP202" s="436"/>
      <c r="AQ202" s="436"/>
      <c r="AR202" s="436"/>
      <c r="AS202" s="436"/>
      <c r="AT202" s="436"/>
      <c r="AU202" s="436"/>
      <c r="AV202" s="436"/>
      <c r="AW202" s="436"/>
      <c r="AX202" s="436"/>
      <c r="AY202" s="436"/>
      <c r="AZ202" s="436"/>
      <c r="BA202" s="436"/>
      <c r="BB202" s="436"/>
      <c r="BC202" s="436"/>
      <c r="BD202" s="436"/>
      <c r="BE202" s="436"/>
      <c r="BF202" s="436"/>
      <c r="BG202" s="436"/>
      <c r="BH202" s="436"/>
      <c r="BI202" s="436"/>
      <c r="BJ202" s="436"/>
      <c r="BK202" s="436"/>
      <c r="BL202" s="436"/>
      <c r="BM202" s="436"/>
      <c r="BN202" s="436"/>
      <c r="BO202" s="436"/>
      <c r="BP202" s="436"/>
      <c r="BQ202" s="436"/>
      <c r="BR202" s="436"/>
      <c r="BS202" s="436"/>
    </row>
    <row r="203" spans="1:73" s="39" customFormat="1" ht="14.45" customHeight="1" thickBot="1" x14ac:dyDescent="0.3">
      <c r="A203" s="436"/>
      <c r="B203" s="416"/>
      <c r="C203" s="648" t="s">
        <v>569</v>
      </c>
      <c r="D203" s="628" t="s">
        <v>539</v>
      </c>
      <c r="E203" s="647">
        <v>0</v>
      </c>
      <c r="F203" s="436"/>
      <c r="G203" s="436"/>
      <c r="H203" s="436"/>
      <c r="I203" s="436"/>
      <c r="J203" s="436"/>
      <c r="K203" s="436"/>
      <c r="L203" s="436"/>
      <c r="M203" s="436"/>
      <c r="N203" s="436"/>
      <c r="O203" s="436"/>
      <c r="P203" s="436"/>
      <c r="Q203" s="436"/>
      <c r="R203" s="436"/>
      <c r="S203" s="436"/>
      <c r="T203" s="436"/>
      <c r="U203" s="436"/>
      <c r="V203" s="436"/>
      <c r="W203" s="436"/>
      <c r="X203" s="436"/>
      <c r="Y203" s="436"/>
      <c r="Z203" s="436"/>
      <c r="AA203" s="436"/>
      <c r="AB203" s="436"/>
      <c r="AC203" s="436"/>
      <c r="AD203" s="436"/>
      <c r="AE203" s="436"/>
      <c r="AF203" s="436"/>
      <c r="AG203" s="436"/>
      <c r="AH203" s="436"/>
      <c r="AI203" s="436"/>
      <c r="AJ203" s="436"/>
      <c r="AK203" s="436"/>
      <c r="AL203" s="436"/>
      <c r="AM203" s="436"/>
      <c r="AN203" s="436"/>
      <c r="AO203" s="436"/>
      <c r="AP203" s="436"/>
      <c r="AQ203" s="436"/>
      <c r="AR203" s="436"/>
      <c r="AS203" s="436"/>
      <c r="AT203" s="436"/>
      <c r="AU203" s="436"/>
      <c r="AV203" s="436"/>
      <c r="AW203" s="436"/>
      <c r="AX203" s="436"/>
      <c r="AY203" s="436"/>
      <c r="AZ203" s="436"/>
      <c r="BA203" s="436"/>
      <c r="BB203" s="436"/>
      <c r="BC203" s="436"/>
      <c r="BD203" s="436"/>
      <c r="BE203" s="436"/>
      <c r="BF203" s="436"/>
      <c r="BG203" s="436"/>
      <c r="BH203" s="436"/>
      <c r="BI203" s="436"/>
      <c r="BJ203" s="436"/>
      <c r="BK203" s="436"/>
      <c r="BL203" s="436"/>
      <c r="BM203" s="436"/>
      <c r="BN203" s="436"/>
      <c r="BO203" s="436"/>
      <c r="BP203" s="436"/>
      <c r="BQ203" s="436"/>
      <c r="BR203" s="436"/>
      <c r="BS203" s="436"/>
    </row>
    <row r="204" spans="1:73" s="39" customFormat="1" ht="14.45" customHeight="1" thickBot="1" x14ac:dyDescent="0.3">
      <c r="A204" s="436"/>
      <c r="B204" s="419"/>
      <c r="C204" s="648" t="s">
        <v>570</v>
      </c>
      <c r="D204" s="628" t="s">
        <v>539</v>
      </c>
      <c r="E204" s="647">
        <v>0</v>
      </c>
      <c r="F204" s="436"/>
      <c r="G204" s="436"/>
      <c r="H204" s="436"/>
      <c r="I204" s="436"/>
      <c r="J204" s="436"/>
      <c r="K204" s="436"/>
      <c r="L204" s="436"/>
      <c r="M204" s="436"/>
      <c r="N204" s="436"/>
      <c r="O204" s="436"/>
      <c r="P204" s="436"/>
      <c r="Q204" s="436"/>
      <c r="R204" s="436"/>
      <c r="S204" s="436"/>
      <c r="T204" s="436"/>
      <c r="U204" s="436"/>
      <c r="V204" s="436"/>
      <c r="W204" s="436"/>
      <c r="X204" s="436"/>
      <c r="Y204" s="436"/>
      <c r="Z204" s="436"/>
      <c r="AA204" s="436"/>
      <c r="AB204" s="436"/>
      <c r="AC204" s="436"/>
      <c r="AD204" s="436"/>
      <c r="AE204" s="436"/>
      <c r="AF204" s="436"/>
      <c r="AG204" s="436"/>
      <c r="AH204" s="436"/>
      <c r="AI204" s="436"/>
      <c r="AJ204" s="436"/>
      <c r="AK204" s="436"/>
      <c r="AL204" s="436"/>
      <c r="AM204" s="436"/>
      <c r="AN204" s="436"/>
      <c r="AO204" s="436"/>
      <c r="AP204" s="436"/>
      <c r="AQ204" s="436"/>
      <c r="AR204" s="436"/>
      <c r="AS204" s="436"/>
      <c r="AT204" s="436"/>
      <c r="AU204" s="436"/>
      <c r="AV204" s="436"/>
      <c r="AW204" s="436"/>
      <c r="AX204" s="436"/>
      <c r="AY204" s="436"/>
      <c r="AZ204" s="436"/>
      <c r="BA204" s="436"/>
      <c r="BB204" s="436"/>
      <c r="BC204" s="436"/>
      <c r="BD204" s="436"/>
      <c r="BE204" s="436"/>
      <c r="BF204" s="436"/>
      <c r="BG204" s="436"/>
      <c r="BH204" s="436"/>
      <c r="BI204" s="436"/>
      <c r="BJ204" s="436"/>
      <c r="BK204" s="436"/>
      <c r="BL204" s="436"/>
      <c r="BM204" s="436"/>
      <c r="BN204" s="436"/>
      <c r="BO204" s="436"/>
      <c r="BP204" s="436"/>
      <c r="BQ204" s="436"/>
      <c r="BR204" s="436"/>
      <c r="BS204" s="436"/>
    </row>
    <row r="205" spans="1:73" s="39" customFormat="1" ht="14.45" customHeight="1" thickBot="1" x14ac:dyDescent="0.3">
      <c r="A205" s="436"/>
      <c r="B205" s="416"/>
      <c r="C205" s="648" t="s">
        <v>571</v>
      </c>
      <c r="D205" s="628" t="s">
        <v>539</v>
      </c>
      <c r="E205" s="647">
        <v>0</v>
      </c>
      <c r="F205" s="436"/>
      <c r="G205" s="436"/>
      <c r="H205" s="436"/>
      <c r="I205" s="436"/>
      <c r="J205" s="436"/>
      <c r="K205" s="436"/>
      <c r="L205" s="436"/>
      <c r="M205" s="436"/>
      <c r="N205" s="436"/>
      <c r="O205" s="436"/>
      <c r="P205" s="436"/>
      <c r="Q205" s="436"/>
      <c r="R205" s="436"/>
      <c r="S205" s="436"/>
      <c r="T205" s="436"/>
      <c r="U205" s="436"/>
      <c r="V205" s="436"/>
      <c r="W205" s="436"/>
      <c r="X205" s="436"/>
      <c r="Y205" s="436"/>
      <c r="Z205" s="436"/>
      <c r="AA205" s="436"/>
      <c r="AB205" s="436"/>
      <c r="AC205" s="436"/>
      <c r="AD205" s="436"/>
      <c r="AE205" s="436"/>
      <c r="AF205" s="436"/>
      <c r="AG205" s="436"/>
      <c r="AH205" s="436"/>
      <c r="AI205" s="436"/>
      <c r="AJ205" s="436"/>
      <c r="AK205" s="436"/>
      <c r="AL205" s="436"/>
      <c r="AM205" s="436"/>
      <c r="AN205" s="436"/>
      <c r="AO205" s="436"/>
      <c r="AP205" s="436"/>
      <c r="AQ205" s="436"/>
      <c r="AR205" s="436"/>
      <c r="AS205" s="436"/>
      <c r="AT205" s="436"/>
      <c r="AU205" s="436"/>
      <c r="AV205" s="436"/>
      <c r="AW205" s="436"/>
      <c r="AX205" s="436"/>
      <c r="AY205" s="436"/>
      <c r="AZ205" s="436"/>
      <c r="BA205" s="436"/>
      <c r="BB205" s="436"/>
      <c r="BC205" s="436"/>
      <c r="BD205" s="436"/>
      <c r="BE205" s="436"/>
      <c r="BF205" s="436"/>
      <c r="BG205" s="436"/>
      <c r="BH205" s="436"/>
      <c r="BI205" s="436"/>
      <c r="BJ205" s="436"/>
      <c r="BK205" s="436"/>
      <c r="BL205" s="436"/>
      <c r="BM205" s="436"/>
      <c r="BN205" s="436"/>
      <c r="BO205" s="436"/>
      <c r="BP205" s="436"/>
      <c r="BQ205" s="436"/>
      <c r="BR205" s="436"/>
      <c r="BS205" s="436"/>
    </row>
    <row r="206" spans="1:73" s="39" customFormat="1" ht="14.45" customHeight="1" thickBot="1" x14ac:dyDescent="0.3">
      <c r="A206" s="436"/>
      <c r="B206" s="419"/>
      <c r="C206" s="648" t="s">
        <v>572</v>
      </c>
      <c r="D206" s="628" t="s">
        <v>539</v>
      </c>
      <c r="E206" s="647">
        <v>0</v>
      </c>
      <c r="F206" s="436"/>
      <c r="G206" s="436"/>
      <c r="H206" s="436"/>
      <c r="I206" s="436"/>
      <c r="J206" s="436"/>
      <c r="K206" s="436"/>
      <c r="L206" s="436"/>
      <c r="M206" s="436"/>
      <c r="N206" s="436"/>
      <c r="O206" s="436"/>
      <c r="P206" s="436"/>
      <c r="Q206" s="436"/>
      <c r="R206" s="436"/>
      <c r="S206" s="436"/>
      <c r="T206" s="436"/>
      <c r="U206" s="436"/>
      <c r="V206" s="436"/>
      <c r="W206" s="436"/>
      <c r="X206" s="436"/>
      <c r="Y206" s="436"/>
      <c r="Z206" s="436"/>
      <c r="AA206" s="436"/>
      <c r="AB206" s="436"/>
      <c r="AC206" s="436"/>
      <c r="AD206" s="436"/>
      <c r="AE206" s="436"/>
      <c r="AF206" s="436"/>
      <c r="AG206" s="436"/>
      <c r="AH206" s="436"/>
      <c r="AI206" s="436"/>
      <c r="AJ206" s="436"/>
      <c r="AK206" s="436"/>
      <c r="AL206" s="436"/>
      <c r="AM206" s="436"/>
      <c r="AN206" s="436"/>
      <c r="AO206" s="436"/>
      <c r="AP206" s="436"/>
      <c r="AQ206" s="436"/>
      <c r="AR206" s="436"/>
      <c r="AS206" s="436"/>
      <c r="AT206" s="436"/>
      <c r="AU206" s="436"/>
      <c r="AV206" s="436"/>
      <c r="AW206" s="436"/>
      <c r="AX206" s="436"/>
      <c r="AY206" s="436"/>
      <c r="AZ206" s="436"/>
      <c r="BA206" s="436"/>
      <c r="BB206" s="436"/>
      <c r="BC206" s="436"/>
      <c r="BD206" s="436"/>
      <c r="BE206" s="436"/>
      <c r="BF206" s="436"/>
      <c r="BG206" s="436"/>
      <c r="BH206" s="436"/>
      <c r="BI206" s="436"/>
      <c r="BJ206" s="436"/>
      <c r="BK206" s="436"/>
      <c r="BL206" s="436"/>
      <c r="BM206" s="436"/>
      <c r="BN206" s="436"/>
      <c r="BO206" s="436"/>
      <c r="BP206" s="436"/>
      <c r="BQ206" s="436"/>
      <c r="BR206" s="436"/>
      <c r="BS206" s="436"/>
    </row>
    <row r="207" spans="1:73" s="39" customFormat="1" ht="15" customHeight="1" x14ac:dyDescent="0.25">
      <c r="A207" s="436"/>
      <c r="B207" s="418"/>
      <c r="C207" s="648" t="s">
        <v>573</v>
      </c>
      <c r="D207" s="628" t="s">
        <v>539</v>
      </c>
      <c r="E207" s="647">
        <v>0</v>
      </c>
      <c r="F207" s="436"/>
      <c r="G207" s="436"/>
      <c r="H207" s="436"/>
      <c r="I207" s="436"/>
      <c r="J207" s="436"/>
      <c r="K207" s="436"/>
      <c r="L207" s="436"/>
      <c r="M207" s="436"/>
      <c r="N207" s="436"/>
      <c r="O207" s="436"/>
      <c r="P207" s="436"/>
      <c r="Q207" s="436"/>
      <c r="R207" s="436"/>
      <c r="S207" s="436"/>
      <c r="T207" s="436"/>
      <c r="U207" s="436"/>
      <c r="V207" s="436"/>
      <c r="W207" s="436"/>
      <c r="X207" s="436"/>
      <c r="Y207" s="436"/>
      <c r="Z207" s="436"/>
      <c r="AA207" s="436"/>
      <c r="AB207" s="436"/>
      <c r="AC207" s="436"/>
      <c r="AD207" s="436"/>
      <c r="AE207" s="436"/>
      <c r="AF207" s="436"/>
      <c r="AG207" s="436"/>
      <c r="AH207" s="436"/>
      <c r="AI207" s="436"/>
      <c r="AJ207" s="436"/>
      <c r="AK207" s="436"/>
      <c r="AL207" s="436"/>
      <c r="AM207" s="436"/>
      <c r="AN207" s="436"/>
      <c r="AO207" s="436"/>
      <c r="AP207" s="436"/>
      <c r="AQ207" s="436"/>
      <c r="AR207" s="436"/>
      <c r="AS207" s="436"/>
      <c r="AT207" s="436"/>
      <c r="AU207" s="436"/>
      <c r="AV207" s="436"/>
      <c r="AW207" s="436"/>
      <c r="AX207" s="436"/>
      <c r="AY207" s="436"/>
      <c r="AZ207" s="436"/>
      <c r="BA207" s="436"/>
      <c r="BB207" s="436"/>
      <c r="BC207" s="436"/>
      <c r="BD207" s="436"/>
      <c r="BE207" s="436"/>
      <c r="BF207" s="436"/>
      <c r="BG207" s="436"/>
      <c r="BH207" s="436"/>
      <c r="BI207" s="436"/>
      <c r="BJ207" s="436"/>
      <c r="BK207" s="436"/>
      <c r="BL207" s="436"/>
      <c r="BM207" s="436"/>
      <c r="BN207" s="436"/>
      <c r="BO207" s="436"/>
      <c r="BP207" s="436"/>
      <c r="BQ207" s="436"/>
      <c r="BR207" s="436"/>
      <c r="BS207" s="436"/>
    </row>
    <row r="208" spans="1:73" s="39" customFormat="1" x14ac:dyDescent="0.25">
      <c r="A208" s="436"/>
      <c r="B208" s="436"/>
      <c r="C208" s="436"/>
      <c r="D208" s="436"/>
      <c r="E208" s="436"/>
      <c r="F208" s="436"/>
      <c r="G208" s="436"/>
      <c r="H208" s="436"/>
      <c r="I208" s="436"/>
      <c r="J208" s="436"/>
      <c r="K208" s="436"/>
      <c r="L208" s="436"/>
      <c r="M208" s="436"/>
      <c r="N208" s="436"/>
      <c r="O208" s="436"/>
      <c r="P208" s="436"/>
      <c r="Q208" s="436"/>
      <c r="R208" s="436"/>
      <c r="S208" s="436"/>
      <c r="T208" s="436"/>
      <c r="U208" s="436"/>
      <c r="V208" s="436"/>
      <c r="W208" s="436"/>
      <c r="X208" s="436"/>
      <c r="Y208" s="436"/>
      <c r="Z208" s="436"/>
      <c r="AA208" s="436"/>
      <c r="AB208" s="436"/>
      <c r="AC208" s="436"/>
      <c r="AD208" s="436"/>
      <c r="AE208" s="436"/>
      <c r="AF208" s="436"/>
      <c r="AG208" s="436"/>
      <c r="AH208" s="436"/>
      <c r="AI208" s="436"/>
      <c r="AJ208" s="436"/>
      <c r="AK208" s="436"/>
      <c r="AL208" s="436"/>
      <c r="AM208" s="436"/>
      <c r="AN208" s="436"/>
      <c r="AO208" s="436"/>
      <c r="AP208" s="436"/>
      <c r="AQ208" s="436"/>
      <c r="AR208" s="436"/>
      <c r="AS208" s="436"/>
      <c r="AT208" s="436"/>
      <c r="AU208" s="436"/>
      <c r="AV208" s="436"/>
      <c r="AW208" s="436"/>
      <c r="AX208" s="436"/>
      <c r="AY208" s="436"/>
      <c r="AZ208" s="436"/>
      <c r="BA208" s="436"/>
      <c r="BB208" s="436"/>
      <c r="BC208" s="436"/>
      <c r="BD208" s="436"/>
      <c r="BE208" s="436"/>
      <c r="BF208" s="436"/>
      <c r="BG208" s="436"/>
      <c r="BH208" s="436"/>
      <c r="BI208" s="436"/>
      <c r="BJ208" s="436"/>
      <c r="BK208" s="436"/>
      <c r="BL208" s="436"/>
      <c r="BM208" s="436"/>
      <c r="BN208" s="436"/>
      <c r="BO208" s="436"/>
      <c r="BP208" s="436"/>
      <c r="BQ208" s="436"/>
      <c r="BR208" s="436"/>
      <c r="BS208" s="436"/>
      <c r="BT208" s="436"/>
      <c r="BU208" s="436"/>
    </row>
    <row r="209" spans="1:73" s="39" customFormat="1" ht="21" x14ac:dyDescent="0.25">
      <c r="A209" s="441" t="s">
        <v>280</v>
      </c>
      <c r="B209" s="442" t="s">
        <v>132</v>
      </c>
      <c r="C209" s="441"/>
      <c r="D209" s="441"/>
      <c r="E209" s="441"/>
      <c r="F209" s="436"/>
      <c r="G209" s="436"/>
      <c r="H209" s="436"/>
      <c r="I209" s="436"/>
      <c r="J209" s="436"/>
      <c r="K209" s="436"/>
      <c r="L209" s="436"/>
      <c r="M209" s="436"/>
      <c r="N209" s="436"/>
      <c r="O209" s="436"/>
      <c r="P209" s="436"/>
      <c r="Q209" s="436"/>
      <c r="R209" s="436"/>
      <c r="S209" s="436"/>
      <c r="T209" s="436"/>
      <c r="U209" s="436"/>
      <c r="V209" s="436"/>
      <c r="W209" s="436"/>
      <c r="X209" s="436"/>
      <c r="Y209" s="436"/>
      <c r="Z209" s="436"/>
      <c r="AA209" s="436"/>
      <c r="AB209" s="436"/>
      <c r="AC209" s="436"/>
      <c r="AD209" s="436"/>
      <c r="AE209" s="436"/>
      <c r="AF209" s="436"/>
      <c r="AG209" s="436"/>
      <c r="AH209" s="436"/>
      <c r="AI209" s="436"/>
      <c r="AJ209" s="436"/>
      <c r="AK209" s="436"/>
      <c r="AL209" s="436"/>
      <c r="AM209" s="436"/>
      <c r="AN209" s="436"/>
      <c r="AO209" s="436"/>
      <c r="AP209" s="436"/>
      <c r="AQ209" s="436"/>
      <c r="AR209" s="436"/>
      <c r="AS209" s="436"/>
      <c r="AT209" s="436"/>
      <c r="AU209" s="436"/>
      <c r="AV209" s="436"/>
      <c r="AW209" s="436"/>
      <c r="AX209" s="436"/>
      <c r="AY209" s="436"/>
      <c r="AZ209" s="436"/>
      <c r="BA209" s="436"/>
      <c r="BB209" s="436"/>
      <c r="BC209" s="436"/>
      <c r="BD209" s="436"/>
      <c r="BE209" s="436"/>
      <c r="BF209" s="436"/>
      <c r="BG209" s="436"/>
      <c r="BH209" s="436"/>
      <c r="BI209" s="436"/>
      <c r="BJ209" s="436"/>
      <c r="BK209" s="436"/>
      <c r="BL209" s="436"/>
      <c r="BM209" s="436"/>
      <c r="BN209" s="436"/>
      <c r="BO209" s="436"/>
      <c r="BP209" s="436"/>
      <c r="BQ209" s="436"/>
      <c r="BR209" s="436"/>
      <c r="BS209" s="436"/>
    </row>
    <row r="210" spans="1:73" s="39" customFormat="1" ht="21" hidden="1" x14ac:dyDescent="0.25">
      <c r="A210" s="444"/>
      <c r="B210" s="445"/>
      <c r="C210" s="444"/>
      <c r="D210" s="444"/>
      <c r="E210" s="444"/>
      <c r="F210" s="436"/>
      <c r="G210" s="436"/>
      <c r="H210" s="436"/>
      <c r="I210" s="436"/>
      <c r="J210" s="436"/>
      <c r="K210" s="436"/>
      <c r="L210" s="436"/>
      <c r="M210" s="436"/>
      <c r="N210" s="436"/>
      <c r="O210" s="436"/>
      <c r="P210" s="436"/>
      <c r="Q210" s="436"/>
      <c r="R210" s="436"/>
      <c r="S210" s="436"/>
      <c r="T210" s="436"/>
      <c r="U210" s="436"/>
      <c r="V210" s="436"/>
      <c r="W210" s="436"/>
      <c r="X210" s="436"/>
      <c r="Y210" s="436"/>
      <c r="Z210" s="436"/>
      <c r="AA210" s="436"/>
      <c r="AB210" s="436"/>
      <c r="AC210" s="436"/>
      <c r="AD210" s="436"/>
      <c r="AE210" s="436"/>
      <c r="AF210" s="436"/>
      <c r="AG210" s="436"/>
      <c r="AH210" s="436"/>
      <c r="AI210" s="436"/>
      <c r="AJ210" s="436"/>
      <c r="AK210" s="436"/>
      <c r="AL210" s="436"/>
      <c r="AM210" s="436"/>
      <c r="AN210" s="436"/>
      <c r="AO210" s="436"/>
      <c r="AP210" s="436"/>
      <c r="AQ210" s="436"/>
      <c r="AR210" s="436"/>
      <c r="AS210" s="436"/>
      <c r="AT210" s="436"/>
      <c r="AU210" s="436"/>
      <c r="AV210" s="436"/>
      <c r="AW210" s="436"/>
      <c r="AX210" s="436"/>
      <c r="AY210" s="436"/>
      <c r="AZ210" s="436"/>
      <c r="BA210" s="436"/>
      <c r="BB210" s="436"/>
      <c r="BC210" s="436"/>
      <c r="BD210" s="436"/>
      <c r="BE210" s="436"/>
      <c r="BF210" s="436"/>
      <c r="BG210" s="436"/>
      <c r="BH210" s="436"/>
      <c r="BI210" s="436"/>
      <c r="BJ210" s="436"/>
      <c r="BK210" s="436"/>
      <c r="BL210" s="436"/>
      <c r="BM210" s="436"/>
      <c r="BN210" s="436"/>
      <c r="BO210" s="436"/>
      <c r="BP210" s="436"/>
      <c r="BQ210" s="436"/>
      <c r="BR210" s="436"/>
      <c r="BS210" s="436"/>
      <c r="BT210" s="436"/>
      <c r="BU210" s="436"/>
    </row>
    <row r="211" spans="1:73" s="39" customFormat="1" ht="24.75" customHeight="1" thickBot="1" x14ac:dyDescent="0.3">
      <c r="A211" s="437" t="s">
        <v>339</v>
      </c>
      <c r="B211" s="552" t="s">
        <v>416</v>
      </c>
      <c r="C211" s="547"/>
      <c r="D211" s="547"/>
      <c r="E211" s="548"/>
      <c r="F211" s="436"/>
      <c r="G211" s="436"/>
      <c r="H211" s="436"/>
      <c r="I211" s="436"/>
      <c r="J211" s="436"/>
      <c r="K211" s="436"/>
      <c r="L211" s="436"/>
      <c r="M211" s="436"/>
      <c r="N211" s="436"/>
      <c r="O211" s="436"/>
      <c r="P211" s="436"/>
      <c r="Q211" s="436"/>
      <c r="R211" s="436"/>
      <c r="S211" s="436"/>
      <c r="T211" s="436"/>
      <c r="U211" s="436"/>
      <c r="V211" s="436"/>
      <c r="W211" s="436"/>
      <c r="X211" s="436"/>
      <c r="Y211" s="436"/>
      <c r="Z211" s="436"/>
      <c r="AA211" s="436"/>
      <c r="AB211" s="436"/>
      <c r="AC211" s="436"/>
      <c r="AD211" s="436"/>
      <c r="AE211" s="436"/>
      <c r="AF211" s="436"/>
      <c r="AG211" s="436"/>
      <c r="AH211" s="436"/>
      <c r="AI211" s="436"/>
      <c r="AJ211" s="436"/>
      <c r="AK211" s="436"/>
      <c r="AL211" s="436"/>
      <c r="AM211" s="436"/>
      <c r="AN211" s="436"/>
      <c r="AO211" s="436"/>
      <c r="AP211" s="436"/>
      <c r="AQ211" s="436"/>
      <c r="AR211" s="436"/>
      <c r="AS211" s="436"/>
      <c r="AT211" s="436"/>
      <c r="AU211" s="436"/>
      <c r="AV211" s="436"/>
      <c r="AW211" s="436"/>
      <c r="AX211" s="436"/>
      <c r="AY211" s="436"/>
      <c r="AZ211" s="436"/>
      <c r="BA211" s="436"/>
      <c r="BB211" s="436"/>
      <c r="BC211" s="436"/>
      <c r="BD211" s="436"/>
      <c r="BE211" s="436"/>
      <c r="BF211" s="436"/>
      <c r="BG211" s="436"/>
      <c r="BH211" s="436"/>
      <c r="BI211" s="436"/>
      <c r="BJ211" s="436"/>
      <c r="BK211" s="436"/>
      <c r="BL211" s="436"/>
      <c r="BM211" s="436"/>
      <c r="BN211" s="436"/>
      <c r="BO211" s="436"/>
      <c r="BP211" s="436"/>
      <c r="BQ211" s="436"/>
      <c r="BR211" s="436"/>
      <c r="BS211" s="436"/>
    </row>
    <row r="212" spans="1:73" s="39" customFormat="1" ht="38.25" thickBot="1" x14ac:dyDescent="0.3">
      <c r="A212" s="436" t="s">
        <v>281</v>
      </c>
      <c r="B212" s="405" t="s">
        <v>131</v>
      </c>
      <c r="C212" s="405" t="s">
        <v>64</v>
      </c>
      <c r="D212" s="405" t="s">
        <v>73</v>
      </c>
      <c r="E212" s="405" t="s">
        <v>72</v>
      </c>
      <c r="F212" s="436"/>
      <c r="G212" s="436"/>
      <c r="H212" s="436"/>
      <c r="I212" s="436"/>
      <c r="J212" s="436"/>
      <c r="K212" s="436"/>
      <c r="L212" s="436"/>
      <c r="M212" s="436"/>
      <c r="N212" s="436"/>
      <c r="O212" s="436"/>
      <c r="P212" s="436"/>
      <c r="Q212" s="436"/>
      <c r="R212" s="436"/>
      <c r="S212" s="436"/>
      <c r="T212" s="436"/>
      <c r="U212" s="436"/>
      <c r="V212" s="436"/>
      <c r="W212" s="436"/>
      <c r="X212" s="436"/>
      <c r="Y212" s="436"/>
      <c r="Z212" s="436"/>
      <c r="AA212" s="436"/>
      <c r="AB212" s="436"/>
      <c r="AC212" s="436"/>
      <c r="AD212" s="436"/>
      <c r="AE212" s="436"/>
      <c r="AF212" s="436"/>
      <c r="AG212" s="436"/>
      <c r="AH212" s="436"/>
      <c r="AI212" s="436"/>
      <c r="AJ212" s="436"/>
      <c r="AK212" s="436"/>
      <c r="AL212" s="436"/>
      <c r="AM212" s="436"/>
      <c r="AN212" s="436"/>
      <c r="AO212" s="436"/>
      <c r="AP212" s="436"/>
      <c r="AQ212" s="436"/>
      <c r="AR212" s="436"/>
      <c r="AS212" s="436"/>
      <c r="AT212" s="436"/>
      <c r="AU212" s="436"/>
      <c r="AV212" s="436"/>
      <c r="AW212" s="436"/>
      <c r="AX212" s="436"/>
      <c r="AY212" s="436"/>
      <c r="AZ212" s="436"/>
      <c r="BA212" s="436"/>
      <c r="BB212" s="436"/>
      <c r="BC212" s="436"/>
      <c r="BD212" s="436"/>
      <c r="BE212" s="436"/>
      <c r="BF212" s="436"/>
      <c r="BG212" s="436"/>
      <c r="BH212" s="436"/>
      <c r="BI212" s="436"/>
      <c r="BJ212" s="436"/>
      <c r="BK212" s="436"/>
      <c r="BL212" s="436"/>
      <c r="BM212" s="436"/>
      <c r="BN212" s="436"/>
      <c r="BO212" s="436"/>
      <c r="BP212" s="436"/>
      <c r="BQ212" s="436"/>
      <c r="BR212" s="436"/>
      <c r="BS212" s="436"/>
    </row>
    <row r="213" spans="1:73" s="39" customFormat="1" ht="19.5" customHeight="1" thickBot="1" x14ac:dyDescent="0.3">
      <c r="A213" s="436"/>
      <c r="B213" s="421" t="s">
        <v>239</v>
      </c>
      <c r="C213" s="649" t="s">
        <v>574</v>
      </c>
      <c r="D213" s="626" t="s">
        <v>539</v>
      </c>
      <c r="E213" s="647">
        <v>0</v>
      </c>
      <c r="F213" s="436"/>
      <c r="G213" s="436"/>
      <c r="H213" s="436"/>
      <c r="I213" s="436"/>
      <c r="J213" s="436"/>
      <c r="K213" s="436"/>
      <c r="L213" s="436"/>
      <c r="M213" s="436"/>
      <c r="N213" s="436"/>
      <c r="O213" s="436"/>
      <c r="P213" s="436"/>
      <c r="Q213" s="436"/>
      <c r="R213" s="436"/>
      <c r="S213" s="436"/>
      <c r="T213" s="436"/>
      <c r="U213" s="436"/>
      <c r="V213" s="436"/>
      <c r="W213" s="436"/>
      <c r="X213" s="436"/>
      <c r="Y213" s="436"/>
      <c r="Z213" s="436"/>
      <c r="AA213" s="436"/>
      <c r="AB213" s="436"/>
      <c r="AC213" s="436"/>
      <c r="AD213" s="436"/>
      <c r="AE213" s="436"/>
      <c r="AF213" s="436"/>
      <c r="AG213" s="436"/>
      <c r="AH213" s="436"/>
      <c r="AI213" s="436"/>
      <c r="AJ213" s="436"/>
      <c r="AK213" s="436"/>
      <c r="AL213" s="436"/>
      <c r="AM213" s="436"/>
      <c r="AN213" s="436"/>
      <c r="AO213" s="436"/>
      <c r="AP213" s="436"/>
      <c r="AQ213" s="436"/>
      <c r="AR213" s="436"/>
      <c r="AS213" s="436"/>
      <c r="AT213" s="436"/>
      <c r="AU213" s="436"/>
      <c r="AV213" s="436"/>
      <c r="AW213" s="436"/>
      <c r="AX213" s="436"/>
      <c r="AY213" s="436"/>
      <c r="AZ213" s="436"/>
      <c r="BA213" s="436"/>
      <c r="BB213" s="436"/>
      <c r="BC213" s="436"/>
      <c r="BD213" s="436"/>
      <c r="BE213" s="436"/>
      <c r="BF213" s="436"/>
      <c r="BG213" s="436"/>
      <c r="BH213" s="436"/>
      <c r="BI213" s="436"/>
      <c r="BJ213" s="436"/>
      <c r="BK213" s="436"/>
      <c r="BL213" s="436"/>
      <c r="BM213" s="436"/>
      <c r="BN213" s="436"/>
      <c r="BO213" s="436"/>
      <c r="BP213" s="436"/>
      <c r="BQ213" s="436"/>
      <c r="BR213" s="436"/>
      <c r="BS213" s="436"/>
    </row>
    <row r="214" spans="1:73" s="39" customFormat="1" ht="18" customHeight="1" thickBot="1" x14ac:dyDescent="0.3">
      <c r="A214" s="436"/>
      <c r="B214" s="415" t="s">
        <v>419</v>
      </c>
      <c r="C214" s="649" t="s">
        <v>575</v>
      </c>
      <c r="D214" s="626" t="s">
        <v>539</v>
      </c>
      <c r="E214" s="647">
        <v>0</v>
      </c>
      <c r="F214" s="436"/>
      <c r="G214" s="436"/>
      <c r="H214" s="436"/>
      <c r="I214" s="436"/>
      <c r="J214" s="436"/>
      <c r="K214" s="436"/>
      <c r="L214" s="436"/>
      <c r="M214" s="436"/>
      <c r="N214" s="436"/>
      <c r="O214" s="436"/>
      <c r="P214" s="436"/>
      <c r="Q214" s="436"/>
      <c r="R214" s="436"/>
      <c r="S214" s="436"/>
      <c r="T214" s="436"/>
      <c r="U214" s="436"/>
      <c r="V214" s="436"/>
      <c r="W214" s="436"/>
      <c r="X214" s="436"/>
      <c r="Y214" s="436"/>
      <c r="Z214" s="436"/>
      <c r="AA214" s="436"/>
      <c r="AB214" s="436"/>
      <c r="AC214" s="436"/>
      <c r="AD214" s="436"/>
      <c r="AE214" s="436"/>
      <c r="AF214" s="436"/>
      <c r="AG214" s="436"/>
      <c r="AH214" s="436"/>
      <c r="AI214" s="436"/>
      <c r="AJ214" s="436"/>
      <c r="AK214" s="436"/>
      <c r="AL214" s="436"/>
      <c r="AM214" s="436"/>
      <c r="AN214" s="436"/>
      <c r="AO214" s="436"/>
      <c r="AP214" s="436"/>
      <c r="AQ214" s="436"/>
      <c r="AR214" s="436"/>
      <c r="AS214" s="436"/>
      <c r="AT214" s="436"/>
      <c r="AU214" s="436"/>
      <c r="AV214" s="436"/>
      <c r="AW214" s="436"/>
      <c r="AX214" s="436"/>
      <c r="AY214" s="436"/>
      <c r="AZ214" s="436"/>
      <c r="BA214" s="436"/>
      <c r="BB214" s="436"/>
      <c r="BC214" s="436"/>
      <c r="BD214" s="436"/>
      <c r="BE214" s="436"/>
      <c r="BF214" s="436"/>
      <c r="BG214" s="436"/>
      <c r="BH214" s="436"/>
      <c r="BI214" s="436"/>
      <c r="BJ214" s="436"/>
      <c r="BK214" s="436"/>
      <c r="BL214" s="436"/>
      <c r="BM214" s="436"/>
      <c r="BN214" s="436"/>
      <c r="BO214" s="436"/>
      <c r="BP214" s="436"/>
      <c r="BQ214" s="436"/>
      <c r="BR214" s="436"/>
      <c r="BS214" s="436"/>
    </row>
    <row r="215" spans="1:73" s="39" customFormat="1" ht="15.75" customHeight="1" thickBot="1" x14ac:dyDescent="0.3">
      <c r="A215" s="436"/>
      <c r="B215" s="418" t="s">
        <v>420</v>
      </c>
      <c r="C215" s="651" t="s">
        <v>455</v>
      </c>
      <c r="D215" s="628" t="s">
        <v>539</v>
      </c>
      <c r="E215" s="647">
        <v>0</v>
      </c>
      <c r="F215" s="436"/>
      <c r="G215" s="436"/>
      <c r="H215" s="436"/>
      <c r="I215" s="436"/>
      <c r="J215" s="436"/>
      <c r="K215" s="436"/>
      <c r="L215" s="436"/>
      <c r="M215" s="436"/>
      <c r="N215" s="436"/>
      <c r="O215" s="436"/>
      <c r="P215" s="436"/>
      <c r="Q215" s="436"/>
      <c r="R215" s="436"/>
      <c r="S215" s="436"/>
      <c r="T215" s="436"/>
      <c r="U215" s="436"/>
      <c r="V215" s="436"/>
      <c r="W215" s="436"/>
      <c r="X215" s="436"/>
      <c r="Y215" s="436"/>
      <c r="Z215" s="436"/>
      <c r="AA215" s="436"/>
      <c r="AB215" s="436"/>
      <c r="AC215" s="436"/>
      <c r="AD215" s="436"/>
      <c r="AE215" s="436"/>
      <c r="AF215" s="436"/>
      <c r="AG215" s="436"/>
      <c r="AH215" s="436"/>
      <c r="AI215" s="436"/>
      <c r="AJ215" s="436"/>
      <c r="AK215" s="436"/>
      <c r="AL215" s="436"/>
      <c r="AM215" s="436"/>
      <c r="AN215" s="436"/>
      <c r="AO215" s="436"/>
      <c r="AP215" s="436"/>
      <c r="AQ215" s="436"/>
      <c r="AR215" s="436"/>
      <c r="AS215" s="436"/>
      <c r="AT215" s="436"/>
      <c r="AU215" s="436"/>
      <c r="AV215" s="436"/>
      <c r="AW215" s="436"/>
      <c r="AX215" s="436"/>
      <c r="AY215" s="436"/>
      <c r="AZ215" s="436"/>
      <c r="BA215" s="436"/>
      <c r="BB215" s="436"/>
      <c r="BC215" s="436"/>
      <c r="BD215" s="436"/>
      <c r="BE215" s="436"/>
      <c r="BF215" s="436"/>
      <c r="BG215" s="436"/>
      <c r="BH215" s="436"/>
      <c r="BI215" s="436"/>
      <c r="BJ215" s="436"/>
      <c r="BK215" s="436"/>
      <c r="BL215" s="436"/>
      <c r="BM215" s="436"/>
      <c r="BN215" s="436"/>
      <c r="BO215" s="436"/>
      <c r="BP215" s="436"/>
      <c r="BQ215" s="436"/>
      <c r="BR215" s="436"/>
      <c r="BS215" s="436"/>
    </row>
    <row r="216" spans="1:73" s="39" customFormat="1" ht="16.5" customHeight="1" thickBot="1" x14ac:dyDescent="0.3">
      <c r="A216" s="436"/>
      <c r="B216" s="416"/>
      <c r="C216" s="651" t="s">
        <v>576</v>
      </c>
      <c r="D216" s="628" t="s">
        <v>539</v>
      </c>
      <c r="E216" s="647">
        <v>0</v>
      </c>
      <c r="F216" s="436"/>
      <c r="G216" s="436"/>
      <c r="H216" s="436"/>
      <c r="I216" s="436"/>
      <c r="J216" s="436"/>
      <c r="K216" s="436"/>
      <c r="L216" s="436"/>
      <c r="M216" s="436"/>
      <c r="N216" s="436"/>
      <c r="O216" s="436"/>
      <c r="P216" s="436"/>
      <c r="Q216" s="436"/>
      <c r="R216" s="436"/>
      <c r="S216" s="436"/>
      <c r="T216" s="436"/>
      <c r="U216" s="436"/>
      <c r="V216" s="436"/>
      <c r="W216" s="436"/>
      <c r="X216" s="436"/>
      <c r="Y216" s="436"/>
      <c r="Z216" s="436"/>
      <c r="AA216" s="436"/>
      <c r="AB216" s="436"/>
      <c r="AC216" s="436"/>
      <c r="AD216" s="436"/>
      <c r="AE216" s="436"/>
      <c r="AF216" s="436"/>
      <c r="AG216" s="436"/>
      <c r="AH216" s="436"/>
      <c r="AI216" s="436"/>
      <c r="AJ216" s="436"/>
      <c r="AK216" s="436"/>
      <c r="AL216" s="436"/>
      <c r="AM216" s="436"/>
      <c r="AN216" s="436"/>
      <c r="AO216" s="436"/>
      <c r="AP216" s="436"/>
      <c r="AQ216" s="436"/>
      <c r="AR216" s="436"/>
      <c r="AS216" s="436"/>
      <c r="AT216" s="436"/>
      <c r="AU216" s="436"/>
      <c r="AV216" s="436"/>
      <c r="AW216" s="436"/>
      <c r="AX216" s="436"/>
      <c r="AY216" s="436"/>
      <c r="AZ216" s="436"/>
      <c r="BA216" s="436"/>
      <c r="BB216" s="436"/>
      <c r="BC216" s="436"/>
      <c r="BD216" s="436"/>
      <c r="BE216" s="436"/>
      <c r="BF216" s="436"/>
      <c r="BG216" s="436"/>
      <c r="BH216" s="436"/>
      <c r="BI216" s="436"/>
      <c r="BJ216" s="436"/>
      <c r="BK216" s="436"/>
      <c r="BL216" s="436"/>
      <c r="BM216" s="436"/>
      <c r="BN216" s="436"/>
      <c r="BO216" s="436"/>
      <c r="BP216" s="436"/>
      <c r="BQ216" s="436"/>
      <c r="BR216" s="436"/>
      <c r="BS216" s="436"/>
    </row>
    <row r="217" spans="1:73" s="39" customFormat="1" ht="15" customHeight="1" thickBot="1" x14ac:dyDescent="0.3">
      <c r="A217" s="436"/>
      <c r="B217" s="419"/>
      <c r="C217" s="651" t="s">
        <v>577</v>
      </c>
      <c r="D217" s="628" t="s">
        <v>539</v>
      </c>
      <c r="E217" s="647">
        <v>0</v>
      </c>
      <c r="F217" s="436"/>
      <c r="G217" s="436"/>
      <c r="H217" s="436"/>
      <c r="I217" s="436"/>
      <c r="J217" s="436"/>
      <c r="K217" s="436"/>
      <c r="L217" s="436"/>
      <c r="M217" s="436"/>
      <c r="N217" s="436"/>
      <c r="O217" s="436"/>
      <c r="P217" s="436"/>
      <c r="Q217" s="436"/>
      <c r="R217" s="436"/>
      <c r="S217" s="436"/>
      <c r="T217" s="436"/>
      <c r="U217" s="436"/>
      <c r="V217" s="436"/>
      <c r="W217" s="436"/>
      <c r="X217" s="436"/>
      <c r="Y217" s="436"/>
      <c r="Z217" s="436"/>
      <c r="AA217" s="436"/>
      <c r="AB217" s="436"/>
      <c r="AC217" s="436"/>
      <c r="AD217" s="436"/>
      <c r="AE217" s="436"/>
      <c r="AF217" s="436"/>
      <c r="AG217" s="436"/>
      <c r="AH217" s="436"/>
      <c r="AI217" s="436"/>
      <c r="AJ217" s="436"/>
      <c r="AK217" s="436"/>
      <c r="AL217" s="436"/>
      <c r="AM217" s="436"/>
      <c r="AN217" s="436"/>
      <c r="AO217" s="436"/>
      <c r="AP217" s="436"/>
      <c r="AQ217" s="436"/>
      <c r="AR217" s="436"/>
      <c r="AS217" s="436"/>
      <c r="AT217" s="436"/>
      <c r="AU217" s="436"/>
      <c r="AV217" s="436"/>
      <c r="AW217" s="436"/>
      <c r="AX217" s="436"/>
      <c r="AY217" s="436"/>
      <c r="AZ217" s="436"/>
      <c r="BA217" s="436"/>
      <c r="BB217" s="436"/>
      <c r="BC217" s="436"/>
      <c r="BD217" s="436"/>
      <c r="BE217" s="436"/>
      <c r="BF217" s="436"/>
      <c r="BG217" s="436"/>
      <c r="BH217" s="436"/>
      <c r="BI217" s="436"/>
      <c r="BJ217" s="436"/>
      <c r="BK217" s="436"/>
      <c r="BL217" s="436"/>
      <c r="BM217" s="436"/>
      <c r="BN217" s="436"/>
      <c r="BO217" s="436"/>
      <c r="BP217" s="436"/>
      <c r="BQ217" s="436"/>
      <c r="BR217" s="436"/>
      <c r="BS217" s="436"/>
    </row>
    <row r="218" spans="1:73" s="39" customFormat="1" ht="13.5" customHeight="1" thickBot="1" x14ac:dyDescent="0.3">
      <c r="A218" s="436"/>
      <c r="B218" s="416"/>
      <c r="C218" s="651" t="s">
        <v>578</v>
      </c>
      <c r="D218" s="628" t="s">
        <v>539</v>
      </c>
      <c r="E218" s="647">
        <v>0</v>
      </c>
      <c r="F218" s="436"/>
      <c r="G218" s="436"/>
      <c r="H218" s="436"/>
      <c r="I218" s="436"/>
      <c r="J218" s="436"/>
      <c r="K218" s="436"/>
      <c r="L218" s="436"/>
      <c r="M218" s="436"/>
      <c r="N218" s="436"/>
      <c r="O218" s="436"/>
      <c r="P218" s="436"/>
      <c r="Q218" s="436"/>
      <c r="R218" s="436"/>
      <c r="S218" s="436"/>
      <c r="T218" s="436"/>
      <c r="U218" s="436"/>
      <c r="V218" s="436"/>
      <c r="W218" s="436"/>
      <c r="X218" s="436"/>
      <c r="Y218" s="436"/>
      <c r="Z218" s="436"/>
      <c r="AA218" s="436"/>
      <c r="AB218" s="436"/>
      <c r="AC218" s="436"/>
      <c r="AD218" s="436"/>
      <c r="AE218" s="436"/>
      <c r="AF218" s="436"/>
      <c r="AG218" s="436"/>
      <c r="AH218" s="436"/>
      <c r="AI218" s="436"/>
      <c r="AJ218" s="436"/>
      <c r="AK218" s="436"/>
      <c r="AL218" s="436"/>
      <c r="AM218" s="436"/>
      <c r="AN218" s="436"/>
      <c r="AO218" s="436"/>
      <c r="AP218" s="436"/>
      <c r="AQ218" s="436"/>
      <c r="AR218" s="436"/>
      <c r="AS218" s="436"/>
      <c r="AT218" s="436"/>
      <c r="AU218" s="436"/>
      <c r="AV218" s="436"/>
      <c r="AW218" s="436"/>
      <c r="AX218" s="436"/>
      <c r="AY218" s="436"/>
      <c r="AZ218" s="436"/>
      <c r="BA218" s="436"/>
      <c r="BB218" s="436"/>
      <c r="BC218" s="436"/>
      <c r="BD218" s="436"/>
      <c r="BE218" s="436"/>
      <c r="BF218" s="436"/>
      <c r="BG218" s="436"/>
      <c r="BH218" s="436"/>
      <c r="BI218" s="436"/>
      <c r="BJ218" s="436"/>
      <c r="BK218" s="436"/>
      <c r="BL218" s="436"/>
      <c r="BM218" s="436"/>
      <c r="BN218" s="436"/>
      <c r="BO218" s="436"/>
      <c r="BP218" s="436"/>
      <c r="BQ218" s="436"/>
      <c r="BR218" s="436"/>
      <c r="BS218" s="436"/>
    </row>
    <row r="219" spans="1:73" s="39" customFormat="1" ht="16.5" customHeight="1" thickBot="1" x14ac:dyDescent="0.3">
      <c r="A219" s="436"/>
      <c r="B219" s="419"/>
      <c r="C219" s="652" t="s">
        <v>579</v>
      </c>
      <c r="D219" s="628" t="s">
        <v>539</v>
      </c>
      <c r="E219" s="647">
        <v>0</v>
      </c>
      <c r="F219" s="436"/>
      <c r="G219" s="436"/>
      <c r="H219" s="436"/>
      <c r="I219" s="436"/>
      <c r="J219" s="436"/>
      <c r="K219" s="436"/>
      <c r="L219" s="436"/>
      <c r="M219" s="436"/>
      <c r="N219" s="436"/>
      <c r="O219" s="436"/>
      <c r="P219" s="436"/>
      <c r="Q219" s="436"/>
      <c r="R219" s="436"/>
      <c r="S219" s="436"/>
      <c r="T219" s="436"/>
      <c r="U219" s="436"/>
      <c r="V219" s="436"/>
      <c r="W219" s="436"/>
      <c r="X219" s="436"/>
      <c r="Y219" s="436"/>
      <c r="Z219" s="436"/>
      <c r="AA219" s="436"/>
      <c r="AB219" s="436"/>
      <c r="AC219" s="436"/>
      <c r="AD219" s="436"/>
      <c r="AE219" s="436"/>
      <c r="AF219" s="436"/>
      <c r="AG219" s="436"/>
      <c r="AH219" s="436"/>
      <c r="AI219" s="436"/>
      <c r="AJ219" s="436"/>
      <c r="AK219" s="436"/>
      <c r="AL219" s="436"/>
      <c r="AM219" s="436"/>
      <c r="AN219" s="436"/>
      <c r="AO219" s="436"/>
      <c r="AP219" s="436"/>
      <c r="AQ219" s="436"/>
      <c r="AR219" s="436"/>
      <c r="AS219" s="436"/>
      <c r="AT219" s="436"/>
      <c r="AU219" s="436"/>
      <c r="AV219" s="436"/>
      <c r="AW219" s="436"/>
      <c r="AX219" s="436"/>
      <c r="AY219" s="436"/>
      <c r="AZ219" s="436"/>
      <c r="BA219" s="436"/>
      <c r="BB219" s="436"/>
      <c r="BC219" s="436"/>
      <c r="BD219" s="436"/>
      <c r="BE219" s="436"/>
      <c r="BF219" s="436"/>
      <c r="BG219" s="436"/>
      <c r="BH219" s="436"/>
      <c r="BI219" s="436"/>
      <c r="BJ219" s="436"/>
      <c r="BK219" s="436"/>
      <c r="BL219" s="436"/>
      <c r="BM219" s="436"/>
      <c r="BN219" s="436"/>
      <c r="BO219" s="436"/>
      <c r="BP219" s="436"/>
      <c r="BQ219" s="436"/>
      <c r="BR219" s="436"/>
      <c r="BS219" s="436"/>
    </row>
    <row r="220" spans="1:73" s="39" customFormat="1" ht="32.25" customHeight="1" thickBot="1" x14ac:dyDescent="0.3">
      <c r="A220" s="436"/>
      <c r="B220" s="420"/>
      <c r="C220" s="652" t="s">
        <v>580</v>
      </c>
      <c r="D220" s="628" t="s">
        <v>539</v>
      </c>
      <c r="E220" s="647">
        <v>0</v>
      </c>
      <c r="F220" s="436"/>
      <c r="G220" s="436"/>
      <c r="H220" s="436"/>
      <c r="I220" s="436"/>
      <c r="J220" s="436"/>
      <c r="K220" s="436"/>
      <c r="L220" s="436"/>
      <c r="M220" s="436"/>
      <c r="N220" s="436"/>
      <c r="O220" s="436"/>
      <c r="P220" s="436"/>
      <c r="Q220" s="436"/>
      <c r="R220" s="436"/>
      <c r="S220" s="436"/>
      <c r="T220" s="436"/>
      <c r="U220" s="436"/>
      <c r="V220" s="436"/>
      <c r="W220" s="436"/>
      <c r="X220" s="436"/>
      <c r="Y220" s="436"/>
      <c r="Z220" s="436"/>
      <c r="AA220" s="436"/>
      <c r="AB220" s="436"/>
      <c r="AC220" s="436"/>
      <c r="AD220" s="436"/>
      <c r="AE220" s="436"/>
      <c r="AF220" s="436"/>
      <c r="AG220" s="436"/>
      <c r="AH220" s="436"/>
      <c r="AI220" s="436"/>
      <c r="AJ220" s="436"/>
      <c r="AK220" s="436"/>
      <c r="AL220" s="436"/>
      <c r="AM220" s="436"/>
      <c r="AN220" s="436"/>
      <c r="AO220" s="436"/>
      <c r="AP220" s="436"/>
      <c r="AQ220" s="436"/>
      <c r="AR220" s="436"/>
      <c r="AS220" s="436"/>
      <c r="AT220" s="436"/>
      <c r="AU220" s="436"/>
      <c r="AV220" s="436"/>
      <c r="AW220" s="436"/>
      <c r="AX220" s="436"/>
      <c r="AY220" s="436"/>
      <c r="AZ220" s="436"/>
      <c r="BA220" s="436"/>
      <c r="BB220" s="436"/>
      <c r="BC220" s="436"/>
      <c r="BD220" s="436"/>
      <c r="BE220" s="436"/>
      <c r="BF220" s="436"/>
      <c r="BG220" s="436"/>
      <c r="BH220" s="436"/>
      <c r="BI220" s="436"/>
      <c r="BJ220" s="436"/>
      <c r="BK220" s="436"/>
      <c r="BL220" s="436"/>
      <c r="BM220" s="436"/>
      <c r="BN220" s="436"/>
      <c r="BO220" s="436"/>
      <c r="BP220" s="436"/>
      <c r="BQ220" s="436"/>
      <c r="BR220" s="436"/>
      <c r="BS220" s="436"/>
    </row>
    <row r="221" spans="1:73" s="39" customFormat="1" ht="19.5" customHeight="1" thickBot="1" x14ac:dyDescent="0.3">
      <c r="A221" s="436"/>
      <c r="B221" s="453" t="s">
        <v>418</v>
      </c>
      <c r="C221" s="653" t="s">
        <v>581</v>
      </c>
      <c r="D221" s="626" t="s">
        <v>539</v>
      </c>
      <c r="E221" s="647">
        <v>0</v>
      </c>
      <c r="F221" s="436"/>
      <c r="G221" s="436"/>
      <c r="H221" s="436"/>
      <c r="I221" s="436"/>
      <c r="J221" s="436"/>
      <c r="K221" s="436"/>
      <c r="L221" s="436"/>
      <c r="M221" s="436"/>
      <c r="N221" s="436"/>
      <c r="O221" s="436"/>
      <c r="P221" s="436"/>
      <c r="Q221" s="436"/>
      <c r="R221" s="436"/>
      <c r="S221" s="436"/>
      <c r="T221" s="436"/>
      <c r="U221" s="436"/>
      <c r="V221" s="436"/>
      <c r="W221" s="436"/>
      <c r="X221" s="436"/>
      <c r="Y221" s="436"/>
      <c r="Z221" s="436"/>
      <c r="AA221" s="436"/>
      <c r="AB221" s="436"/>
      <c r="AC221" s="436"/>
      <c r="AD221" s="436"/>
      <c r="AE221" s="436"/>
      <c r="AF221" s="436"/>
      <c r="AG221" s="436"/>
      <c r="AH221" s="436"/>
      <c r="AI221" s="436"/>
      <c r="AJ221" s="436"/>
      <c r="AK221" s="436"/>
      <c r="AL221" s="436"/>
      <c r="AM221" s="436"/>
      <c r="AN221" s="436"/>
      <c r="AO221" s="436"/>
      <c r="AP221" s="436"/>
      <c r="AQ221" s="436"/>
      <c r="AR221" s="436"/>
      <c r="AS221" s="436"/>
      <c r="AT221" s="436"/>
      <c r="AU221" s="436"/>
      <c r="AV221" s="436"/>
      <c r="AW221" s="436"/>
      <c r="AX221" s="436"/>
      <c r="AY221" s="436"/>
      <c r="AZ221" s="436"/>
      <c r="BA221" s="436"/>
      <c r="BB221" s="436"/>
      <c r="BC221" s="436"/>
      <c r="BD221" s="436"/>
      <c r="BE221" s="436"/>
      <c r="BF221" s="436"/>
      <c r="BG221" s="436"/>
      <c r="BH221" s="436"/>
      <c r="BI221" s="436"/>
      <c r="BJ221" s="436"/>
      <c r="BK221" s="436"/>
      <c r="BL221" s="436"/>
      <c r="BM221" s="436"/>
      <c r="BN221" s="436"/>
      <c r="BO221" s="436"/>
      <c r="BP221" s="436"/>
      <c r="BQ221" s="436"/>
      <c r="BR221" s="436"/>
      <c r="BS221" s="436"/>
    </row>
    <row r="222" spans="1:73" s="39" customFormat="1" ht="20.25" customHeight="1" thickBot="1" x14ac:dyDescent="0.3">
      <c r="A222" s="436"/>
      <c r="B222" s="419" t="s">
        <v>417</v>
      </c>
      <c r="C222" s="651" t="s">
        <v>582</v>
      </c>
      <c r="D222" s="628" t="s">
        <v>539</v>
      </c>
      <c r="E222" s="647">
        <v>0</v>
      </c>
      <c r="F222" s="436"/>
      <c r="G222" s="436"/>
      <c r="H222" s="436"/>
      <c r="I222" s="436"/>
      <c r="J222" s="436"/>
      <c r="K222" s="436"/>
      <c r="L222" s="436"/>
      <c r="M222" s="436"/>
      <c r="N222" s="436"/>
      <c r="O222" s="436"/>
      <c r="P222" s="436"/>
      <c r="Q222" s="436"/>
      <c r="R222" s="436"/>
      <c r="S222" s="436"/>
      <c r="T222" s="436"/>
      <c r="U222" s="436"/>
      <c r="V222" s="436"/>
      <c r="W222" s="436"/>
      <c r="X222" s="436"/>
      <c r="Y222" s="436"/>
      <c r="Z222" s="436"/>
      <c r="AA222" s="436"/>
      <c r="AB222" s="436"/>
      <c r="AC222" s="436"/>
      <c r="AD222" s="436"/>
      <c r="AE222" s="436"/>
      <c r="AF222" s="436"/>
      <c r="AG222" s="436"/>
      <c r="AH222" s="436"/>
      <c r="AI222" s="436"/>
      <c r="AJ222" s="436"/>
      <c r="AK222" s="436"/>
      <c r="AL222" s="436"/>
      <c r="AM222" s="436"/>
      <c r="AN222" s="436"/>
      <c r="AO222" s="436"/>
      <c r="AP222" s="436"/>
      <c r="AQ222" s="436"/>
      <c r="AR222" s="436"/>
      <c r="AS222" s="436"/>
      <c r="AT222" s="436"/>
      <c r="AU222" s="436"/>
      <c r="AV222" s="436"/>
      <c r="AW222" s="436"/>
      <c r="AX222" s="436"/>
      <c r="AY222" s="436"/>
      <c r="AZ222" s="436"/>
      <c r="BA222" s="436"/>
      <c r="BB222" s="436"/>
      <c r="BC222" s="436"/>
      <c r="BD222" s="436"/>
      <c r="BE222" s="436"/>
      <c r="BF222" s="436"/>
      <c r="BG222" s="436"/>
      <c r="BH222" s="436"/>
      <c r="BI222" s="436"/>
      <c r="BJ222" s="436"/>
      <c r="BK222" s="436"/>
      <c r="BL222" s="436"/>
      <c r="BM222" s="436"/>
      <c r="BN222" s="436"/>
      <c r="BO222" s="436"/>
      <c r="BP222" s="436"/>
      <c r="BQ222" s="436"/>
      <c r="BR222" s="436"/>
      <c r="BS222" s="436"/>
    </row>
    <row r="223" spans="1:73" s="39" customFormat="1" ht="14.45" customHeight="1" thickBot="1" x14ac:dyDescent="0.3">
      <c r="A223" s="436"/>
      <c r="B223" s="416"/>
      <c r="C223" s="651" t="s">
        <v>583</v>
      </c>
      <c r="D223" s="628" t="s">
        <v>539</v>
      </c>
      <c r="E223" s="647">
        <v>0</v>
      </c>
      <c r="F223" s="436"/>
      <c r="G223" s="436"/>
      <c r="H223" s="436"/>
      <c r="I223" s="436"/>
      <c r="J223" s="436"/>
      <c r="K223" s="436"/>
      <c r="L223" s="436"/>
      <c r="M223" s="436"/>
      <c r="N223" s="436"/>
      <c r="O223" s="436"/>
      <c r="P223" s="436"/>
      <c r="Q223" s="436"/>
      <c r="R223" s="436"/>
      <c r="S223" s="436"/>
      <c r="T223" s="436"/>
      <c r="U223" s="436"/>
      <c r="V223" s="436"/>
      <c r="W223" s="436"/>
      <c r="X223" s="436"/>
      <c r="Y223" s="436"/>
      <c r="Z223" s="436"/>
      <c r="AA223" s="436"/>
      <c r="AB223" s="436"/>
      <c r="AC223" s="436"/>
      <c r="AD223" s="436"/>
      <c r="AE223" s="436"/>
      <c r="AF223" s="436"/>
      <c r="AG223" s="436"/>
      <c r="AH223" s="436"/>
      <c r="AI223" s="436"/>
      <c r="AJ223" s="436"/>
      <c r="AK223" s="436"/>
      <c r="AL223" s="436"/>
      <c r="AM223" s="436"/>
      <c r="AN223" s="436"/>
      <c r="AO223" s="436"/>
      <c r="AP223" s="436"/>
      <c r="AQ223" s="436"/>
      <c r="AR223" s="436"/>
      <c r="AS223" s="436"/>
      <c r="AT223" s="436"/>
      <c r="AU223" s="436"/>
      <c r="AV223" s="436"/>
      <c r="AW223" s="436"/>
      <c r="AX223" s="436"/>
      <c r="AY223" s="436"/>
      <c r="AZ223" s="436"/>
      <c r="BA223" s="436"/>
      <c r="BB223" s="436"/>
      <c r="BC223" s="436"/>
      <c r="BD223" s="436"/>
      <c r="BE223" s="436"/>
      <c r="BF223" s="436"/>
      <c r="BG223" s="436"/>
      <c r="BH223" s="436"/>
      <c r="BI223" s="436"/>
      <c r="BJ223" s="436"/>
      <c r="BK223" s="436"/>
      <c r="BL223" s="436"/>
      <c r="BM223" s="436"/>
      <c r="BN223" s="436"/>
      <c r="BO223" s="436"/>
      <c r="BP223" s="436"/>
      <c r="BQ223" s="436"/>
      <c r="BR223" s="436"/>
      <c r="BS223" s="436"/>
    </row>
    <row r="224" spans="1:73" s="39" customFormat="1" ht="14.45" customHeight="1" thickBot="1" x14ac:dyDescent="0.3">
      <c r="A224" s="436"/>
      <c r="B224" s="419"/>
      <c r="C224" s="651" t="s">
        <v>584</v>
      </c>
      <c r="D224" s="628" t="s">
        <v>539</v>
      </c>
      <c r="E224" s="647">
        <v>0</v>
      </c>
      <c r="F224" s="436"/>
      <c r="G224" s="436"/>
      <c r="H224" s="436"/>
      <c r="I224" s="436"/>
      <c r="J224" s="436"/>
      <c r="K224" s="436"/>
      <c r="L224" s="436"/>
      <c r="M224" s="436"/>
      <c r="N224" s="436"/>
      <c r="O224" s="436"/>
      <c r="P224" s="436"/>
      <c r="Q224" s="436"/>
      <c r="R224" s="436"/>
      <c r="S224" s="436"/>
      <c r="T224" s="436"/>
      <c r="U224" s="436"/>
      <c r="V224" s="436"/>
      <c r="W224" s="436"/>
      <c r="X224" s="436"/>
      <c r="Y224" s="436"/>
      <c r="Z224" s="436"/>
      <c r="AA224" s="436"/>
      <c r="AB224" s="436"/>
      <c r="AC224" s="436"/>
      <c r="AD224" s="436"/>
      <c r="AE224" s="436"/>
      <c r="AF224" s="436"/>
      <c r="AG224" s="436"/>
      <c r="AH224" s="436"/>
      <c r="AI224" s="436"/>
      <c r="AJ224" s="436"/>
      <c r="AK224" s="436"/>
      <c r="AL224" s="436"/>
      <c r="AM224" s="436"/>
      <c r="AN224" s="436"/>
      <c r="AO224" s="436"/>
      <c r="AP224" s="436"/>
      <c r="AQ224" s="436"/>
      <c r="AR224" s="436"/>
      <c r="AS224" s="436"/>
      <c r="AT224" s="436"/>
      <c r="AU224" s="436"/>
      <c r="AV224" s="436"/>
      <c r="AW224" s="436"/>
      <c r="AX224" s="436"/>
      <c r="AY224" s="436"/>
      <c r="AZ224" s="436"/>
      <c r="BA224" s="436"/>
      <c r="BB224" s="436"/>
      <c r="BC224" s="436"/>
      <c r="BD224" s="436"/>
      <c r="BE224" s="436"/>
      <c r="BF224" s="436"/>
      <c r="BG224" s="436"/>
      <c r="BH224" s="436"/>
      <c r="BI224" s="436"/>
      <c r="BJ224" s="436"/>
      <c r="BK224" s="436"/>
      <c r="BL224" s="436"/>
      <c r="BM224" s="436"/>
      <c r="BN224" s="436"/>
      <c r="BO224" s="436"/>
      <c r="BP224" s="436"/>
      <c r="BQ224" s="436"/>
      <c r="BR224" s="436"/>
      <c r="BS224" s="436"/>
    </row>
    <row r="225" spans="1:237" s="39" customFormat="1" ht="15" customHeight="1" x14ac:dyDescent="0.25">
      <c r="A225" s="436"/>
      <c r="B225" s="418"/>
      <c r="C225" s="651" t="s">
        <v>585</v>
      </c>
      <c r="D225" s="628" t="s">
        <v>539</v>
      </c>
      <c r="E225" s="647">
        <v>0</v>
      </c>
      <c r="F225" s="436"/>
      <c r="G225" s="436"/>
      <c r="H225" s="436"/>
      <c r="I225" s="436"/>
      <c r="J225" s="436"/>
      <c r="K225" s="436"/>
      <c r="L225" s="436"/>
      <c r="M225" s="436"/>
      <c r="N225" s="436"/>
      <c r="O225" s="436"/>
      <c r="P225" s="436"/>
      <c r="Q225" s="436"/>
      <c r="R225" s="436"/>
      <c r="S225" s="436"/>
      <c r="T225" s="436"/>
      <c r="U225" s="436"/>
      <c r="V225" s="436"/>
      <c r="W225" s="436"/>
      <c r="X225" s="436"/>
      <c r="Y225" s="436"/>
      <c r="Z225" s="436"/>
      <c r="AA225" s="436"/>
      <c r="AB225" s="436"/>
      <c r="AC225" s="436"/>
      <c r="AD225" s="436"/>
      <c r="AE225" s="436"/>
      <c r="AF225" s="436"/>
      <c r="AG225" s="436"/>
      <c r="AH225" s="436"/>
      <c r="AI225" s="436"/>
      <c r="AJ225" s="436"/>
      <c r="AK225" s="436"/>
      <c r="AL225" s="436"/>
      <c r="AM225" s="436"/>
      <c r="AN225" s="436"/>
      <c r="AO225" s="436"/>
      <c r="AP225" s="436"/>
      <c r="AQ225" s="436"/>
      <c r="AR225" s="436"/>
      <c r="AS225" s="436"/>
      <c r="AT225" s="436"/>
      <c r="AU225" s="436"/>
      <c r="AV225" s="436"/>
      <c r="AW225" s="436"/>
      <c r="AX225" s="436"/>
      <c r="AY225" s="436"/>
      <c r="AZ225" s="436"/>
      <c r="BA225" s="436"/>
      <c r="BB225" s="436"/>
      <c r="BC225" s="436"/>
      <c r="BD225" s="436"/>
      <c r="BE225" s="436"/>
      <c r="BF225" s="436"/>
      <c r="BG225" s="436"/>
      <c r="BH225" s="436"/>
      <c r="BI225" s="436"/>
      <c r="BJ225" s="436"/>
      <c r="BK225" s="436"/>
      <c r="BL225" s="436"/>
      <c r="BM225" s="436"/>
      <c r="BN225" s="436"/>
      <c r="BO225" s="436"/>
      <c r="BP225" s="436"/>
      <c r="BQ225" s="436"/>
      <c r="BR225" s="436"/>
      <c r="BS225" s="436"/>
    </row>
    <row r="226" spans="1:237" s="39" customFormat="1" ht="15.75" thickBot="1" x14ac:dyDescent="0.3">
      <c r="A226" s="436"/>
      <c r="B226" s="436"/>
      <c r="C226" s="436"/>
      <c r="D226" s="436"/>
      <c r="E226" s="436"/>
      <c r="F226" s="436"/>
      <c r="G226" s="436"/>
      <c r="H226" s="436"/>
      <c r="I226" s="436"/>
      <c r="J226" s="436"/>
      <c r="K226" s="436"/>
      <c r="L226" s="436"/>
      <c r="M226" s="436"/>
      <c r="N226" s="436"/>
      <c r="O226" s="436"/>
      <c r="P226" s="436"/>
      <c r="Q226" s="436"/>
      <c r="R226" s="436"/>
      <c r="S226" s="436"/>
      <c r="T226" s="436"/>
      <c r="U226" s="436"/>
      <c r="V226" s="436"/>
      <c r="W226" s="436"/>
      <c r="X226" s="436"/>
      <c r="Y226" s="436"/>
      <c r="Z226" s="436"/>
      <c r="AA226" s="436"/>
      <c r="AB226" s="436"/>
      <c r="AC226" s="436"/>
      <c r="AD226" s="436"/>
      <c r="AE226" s="436"/>
      <c r="AF226" s="436"/>
      <c r="AG226" s="436"/>
      <c r="AH226" s="436"/>
      <c r="AI226" s="436"/>
      <c r="AJ226" s="436"/>
      <c r="AK226" s="436"/>
      <c r="AL226" s="436"/>
      <c r="AM226" s="436"/>
      <c r="AN226" s="436"/>
      <c r="AO226" s="436"/>
      <c r="AP226" s="436"/>
      <c r="AQ226" s="436"/>
      <c r="AR226" s="436"/>
      <c r="AS226" s="436"/>
      <c r="AT226" s="436"/>
      <c r="AU226" s="436"/>
      <c r="AV226" s="436"/>
      <c r="AW226" s="436"/>
      <c r="AX226" s="436"/>
      <c r="AY226" s="436"/>
      <c r="AZ226" s="436"/>
      <c r="BA226" s="436"/>
      <c r="BB226" s="436"/>
      <c r="BC226" s="436"/>
      <c r="BD226" s="436"/>
      <c r="BE226" s="436"/>
      <c r="BF226" s="436"/>
      <c r="BG226" s="436"/>
      <c r="BH226" s="436"/>
      <c r="BI226" s="436"/>
      <c r="BJ226" s="436"/>
      <c r="BK226" s="436"/>
      <c r="BL226" s="436"/>
      <c r="BM226" s="436"/>
      <c r="BN226" s="436"/>
      <c r="BO226" s="436"/>
      <c r="BP226" s="436"/>
      <c r="BQ226" s="436"/>
      <c r="BR226" s="436"/>
      <c r="BS226" s="436"/>
      <c r="BT226" s="436"/>
      <c r="BU226" s="436"/>
    </row>
    <row r="227" spans="1:237" s="39" customFormat="1" ht="19.5" thickBot="1" x14ac:dyDescent="0.3">
      <c r="A227" s="436"/>
      <c r="B227" s="454" t="s">
        <v>258</v>
      </c>
      <c r="C227" s="404"/>
      <c r="D227" s="454" t="s">
        <v>259</v>
      </c>
      <c r="E227" s="404"/>
      <c r="F227" s="436"/>
      <c r="G227" s="436"/>
      <c r="H227" s="436"/>
      <c r="I227" s="436"/>
      <c r="J227" s="436"/>
      <c r="K227" s="436"/>
      <c r="L227" s="436"/>
      <c r="M227" s="436"/>
      <c r="N227" s="436"/>
      <c r="O227" s="436"/>
      <c r="P227" s="436"/>
      <c r="Q227" s="436"/>
      <c r="R227" s="436"/>
      <c r="S227" s="436"/>
      <c r="T227" s="436"/>
      <c r="U227" s="436"/>
      <c r="V227" s="436"/>
      <c r="W227" s="436"/>
      <c r="X227" s="436"/>
      <c r="Y227" s="436"/>
      <c r="Z227" s="436"/>
      <c r="AA227" s="436"/>
      <c r="AB227" s="436"/>
      <c r="AC227" s="436"/>
      <c r="AD227" s="436"/>
      <c r="AE227" s="436"/>
      <c r="AF227" s="436"/>
      <c r="AG227" s="436"/>
      <c r="AH227" s="436"/>
      <c r="AI227" s="436"/>
      <c r="AJ227" s="436"/>
      <c r="AK227" s="436"/>
      <c r="AL227" s="436"/>
      <c r="AM227" s="436"/>
      <c r="AN227" s="436"/>
      <c r="AO227" s="436"/>
      <c r="AP227" s="436"/>
      <c r="AQ227" s="436"/>
      <c r="AR227" s="436"/>
      <c r="AS227" s="436"/>
      <c r="AT227" s="436"/>
      <c r="AU227" s="436"/>
      <c r="AV227" s="436"/>
      <c r="AW227" s="436"/>
      <c r="AX227" s="436"/>
      <c r="AY227" s="436"/>
      <c r="AZ227" s="436"/>
      <c r="BA227" s="436"/>
      <c r="BB227" s="436"/>
      <c r="BC227" s="436"/>
      <c r="BD227" s="436"/>
      <c r="BE227" s="436"/>
      <c r="BF227" s="436"/>
      <c r="BG227" s="436"/>
      <c r="BH227" s="436"/>
      <c r="BI227" s="436"/>
      <c r="BJ227" s="436"/>
      <c r="BK227" s="436"/>
      <c r="BL227" s="436"/>
      <c r="BM227" s="436"/>
      <c r="BN227" s="436"/>
      <c r="BO227" s="436"/>
      <c r="BP227" s="436"/>
      <c r="BQ227" s="436"/>
      <c r="BR227" s="436"/>
      <c r="BS227" s="436"/>
    </row>
    <row r="228" spans="1:237" s="39" customFormat="1" x14ac:dyDescent="0.25">
      <c r="A228" s="436"/>
      <c r="B228" s="436"/>
      <c r="C228" s="436"/>
      <c r="D228" s="436"/>
      <c r="E228" s="436"/>
      <c r="F228" s="436"/>
      <c r="G228" s="436"/>
      <c r="H228" s="436"/>
      <c r="I228" s="436"/>
      <c r="J228" s="436"/>
      <c r="K228" s="436"/>
      <c r="L228" s="436"/>
      <c r="M228" s="436"/>
      <c r="N228" s="436"/>
      <c r="O228" s="436"/>
      <c r="P228" s="436"/>
      <c r="Q228" s="436"/>
      <c r="R228" s="436"/>
      <c r="S228" s="436"/>
      <c r="T228" s="436"/>
      <c r="U228" s="436"/>
      <c r="V228" s="436"/>
      <c r="W228" s="436"/>
      <c r="X228" s="436"/>
      <c r="Y228" s="436"/>
      <c r="Z228" s="436"/>
      <c r="AA228" s="436"/>
      <c r="AB228" s="436"/>
      <c r="AC228" s="436"/>
      <c r="AD228" s="436"/>
      <c r="AE228" s="436"/>
      <c r="AF228" s="436"/>
      <c r="AG228" s="436"/>
      <c r="AH228" s="436"/>
      <c r="AI228" s="436"/>
      <c r="AJ228" s="436"/>
      <c r="AK228" s="436"/>
      <c r="AL228" s="436"/>
      <c r="AM228" s="436"/>
      <c r="AN228" s="436"/>
      <c r="AO228" s="436"/>
      <c r="AP228" s="436"/>
      <c r="AQ228" s="436"/>
      <c r="AR228" s="436"/>
      <c r="AS228" s="436"/>
      <c r="AT228" s="436"/>
      <c r="AU228" s="436"/>
      <c r="AV228" s="436"/>
      <c r="AW228" s="436"/>
      <c r="AX228" s="436"/>
      <c r="AY228" s="436"/>
      <c r="AZ228" s="436"/>
      <c r="BA228" s="436"/>
      <c r="BB228" s="436"/>
      <c r="BC228" s="436"/>
      <c r="BD228" s="436"/>
      <c r="BE228" s="436"/>
      <c r="BF228" s="436"/>
      <c r="BG228" s="436"/>
      <c r="BH228" s="436"/>
      <c r="BI228" s="436"/>
      <c r="BJ228" s="436"/>
      <c r="BK228" s="436"/>
      <c r="BL228" s="436"/>
      <c r="BM228" s="436"/>
      <c r="BN228" s="436"/>
      <c r="BO228" s="436"/>
      <c r="BP228" s="436"/>
      <c r="BQ228" s="436"/>
      <c r="BR228" s="436"/>
      <c r="BS228" s="436"/>
      <c r="BT228" s="436"/>
      <c r="BU228" s="436"/>
    </row>
    <row r="229" spans="1:237" s="39" customFormat="1" x14ac:dyDescent="0.25">
      <c r="A229" s="436"/>
      <c r="B229" s="436"/>
      <c r="C229" s="436"/>
      <c r="D229" s="436"/>
      <c r="E229" s="436"/>
      <c r="F229" s="436"/>
      <c r="G229" s="436"/>
      <c r="H229" s="438"/>
      <c r="I229" s="438"/>
      <c r="J229" s="438"/>
      <c r="K229" s="438"/>
      <c r="L229" s="438"/>
      <c r="M229" s="438"/>
      <c r="N229" s="438"/>
      <c r="O229" s="438"/>
      <c r="P229" s="438"/>
      <c r="Q229" s="436"/>
      <c r="R229" s="436"/>
      <c r="S229" s="436"/>
      <c r="T229" s="436"/>
      <c r="U229" s="436"/>
      <c r="V229" s="436"/>
      <c r="W229" s="436"/>
      <c r="X229" s="436"/>
      <c r="Y229" s="436"/>
      <c r="Z229" s="436"/>
      <c r="AA229" s="436"/>
      <c r="AB229" s="436"/>
      <c r="AC229" s="436"/>
      <c r="AD229" s="436"/>
      <c r="AE229" s="436"/>
      <c r="AF229" s="436"/>
      <c r="AG229" s="436"/>
      <c r="AH229" s="436"/>
      <c r="AI229" s="436"/>
      <c r="AJ229" s="436"/>
      <c r="AK229" s="436"/>
      <c r="AL229" s="436"/>
      <c r="AM229" s="436"/>
      <c r="AN229" s="436"/>
      <c r="AO229" s="436"/>
      <c r="AP229" s="436"/>
      <c r="AQ229" s="436"/>
      <c r="AR229" s="436"/>
      <c r="AS229" s="436"/>
      <c r="AT229" s="436"/>
      <c r="AU229" s="436"/>
      <c r="AV229" s="436"/>
      <c r="AW229" s="436"/>
      <c r="AX229" s="436"/>
      <c r="AY229" s="436"/>
      <c r="AZ229" s="436"/>
      <c r="BA229" s="436"/>
      <c r="BB229" s="436"/>
      <c r="BC229" s="436"/>
      <c r="BD229" s="436"/>
      <c r="BE229" s="436"/>
      <c r="BF229" s="436"/>
      <c r="BG229" s="436"/>
      <c r="BH229" s="436"/>
      <c r="BI229" s="436"/>
      <c r="BJ229" s="436"/>
      <c r="BK229" s="436"/>
      <c r="BL229" s="436"/>
      <c r="BM229" s="436"/>
      <c r="BN229" s="436"/>
      <c r="BO229" s="436"/>
      <c r="BP229" s="436"/>
      <c r="BQ229" s="436"/>
      <c r="BR229" s="436"/>
      <c r="BS229" s="436"/>
      <c r="BT229" s="436"/>
      <c r="BU229" s="436"/>
    </row>
    <row r="230" spans="1:237" s="39" customFormat="1" ht="118.5" customHeight="1" x14ac:dyDescent="0.25">
      <c r="A230" s="455" t="s">
        <v>257</v>
      </c>
      <c r="B230" s="538" t="s">
        <v>333</v>
      </c>
      <c r="C230" s="539"/>
      <c r="D230" s="539"/>
      <c r="E230" s="540"/>
      <c r="F230" s="456"/>
      <c r="G230" s="436"/>
      <c r="H230" s="438"/>
      <c r="I230" s="438"/>
      <c r="J230" s="438"/>
      <c r="K230" s="438"/>
      <c r="L230" s="438"/>
      <c r="M230" s="438"/>
      <c r="N230" s="438"/>
      <c r="O230" s="438"/>
      <c r="P230" s="438"/>
      <c r="Q230" s="436"/>
      <c r="R230" s="436"/>
      <c r="S230" s="436"/>
      <c r="T230" s="436"/>
      <c r="U230" s="436"/>
      <c r="V230" s="436"/>
      <c r="W230" s="436"/>
      <c r="X230" s="436"/>
      <c r="Y230" s="436"/>
      <c r="Z230" s="436"/>
      <c r="AA230" s="436"/>
      <c r="AB230" s="436"/>
      <c r="AC230" s="436"/>
      <c r="AD230" s="436"/>
      <c r="AE230" s="436"/>
      <c r="AF230" s="436"/>
      <c r="AG230" s="436"/>
      <c r="AH230" s="436"/>
      <c r="AI230" s="436"/>
      <c r="AJ230" s="436"/>
      <c r="AK230" s="436"/>
      <c r="AL230" s="436"/>
      <c r="AM230" s="436"/>
      <c r="AN230" s="436"/>
      <c r="AO230" s="436"/>
      <c r="AP230" s="436"/>
      <c r="AQ230" s="436"/>
      <c r="AR230" s="436"/>
      <c r="AS230" s="436"/>
      <c r="AT230" s="436"/>
      <c r="AU230" s="436"/>
      <c r="AV230" s="436"/>
      <c r="AW230" s="436"/>
      <c r="AX230" s="436"/>
      <c r="AY230" s="436"/>
      <c r="AZ230" s="436"/>
      <c r="BA230" s="436"/>
      <c r="BB230" s="436"/>
      <c r="BC230" s="436"/>
      <c r="BD230" s="436"/>
      <c r="BE230" s="436"/>
      <c r="BF230" s="436"/>
      <c r="BG230" s="436"/>
      <c r="BH230" s="436"/>
      <c r="BI230" s="436"/>
      <c r="BJ230" s="436"/>
      <c r="BK230" s="436"/>
      <c r="BL230" s="436"/>
      <c r="BM230" s="436"/>
      <c r="BN230" s="436"/>
      <c r="BO230" s="436"/>
      <c r="BP230" s="436"/>
      <c r="BQ230" s="436"/>
      <c r="BR230" s="436"/>
      <c r="BS230" s="436"/>
      <c r="BT230" s="436"/>
      <c r="BU230" s="436"/>
    </row>
    <row r="231" spans="1:237" x14ac:dyDescent="0.25">
      <c r="A231" s="314"/>
      <c r="B231" s="314"/>
      <c r="C231" s="314"/>
      <c r="D231" s="314"/>
      <c r="E231" s="314"/>
      <c r="BV231" s="322"/>
      <c r="BW231" s="322"/>
      <c r="BX231" s="322"/>
      <c r="BY231" s="322"/>
      <c r="BZ231" s="322"/>
      <c r="CA231" s="322"/>
      <c r="CB231" s="322"/>
      <c r="CC231" s="322"/>
      <c r="CD231" s="322"/>
      <c r="CE231" s="322"/>
      <c r="CF231" s="322"/>
      <c r="CG231" s="322"/>
      <c r="CH231" s="322"/>
      <c r="CI231" s="322"/>
      <c r="CJ231" s="322"/>
      <c r="CK231" s="322"/>
      <c r="CL231" s="322"/>
      <c r="CM231" s="322"/>
      <c r="CN231" s="322"/>
      <c r="CO231" s="322"/>
      <c r="CP231" s="322"/>
      <c r="CQ231" s="322"/>
      <c r="CR231" s="322"/>
      <c r="CS231" s="322"/>
      <c r="CT231" s="322"/>
      <c r="CU231" s="322"/>
      <c r="CV231" s="322"/>
      <c r="CW231" s="322"/>
      <c r="CX231" s="322"/>
      <c r="CY231" s="322"/>
      <c r="CZ231" s="322"/>
      <c r="DA231" s="322"/>
      <c r="DB231" s="322"/>
      <c r="DC231" s="322"/>
      <c r="DD231" s="322"/>
      <c r="DE231" s="322"/>
      <c r="DF231" s="322"/>
      <c r="DG231" s="322"/>
      <c r="DH231" s="322"/>
      <c r="DI231" s="322"/>
      <c r="DJ231" s="322"/>
      <c r="DK231" s="322"/>
      <c r="DL231" s="322"/>
      <c r="DM231" s="322"/>
      <c r="DN231" s="322"/>
      <c r="DO231" s="322"/>
      <c r="DP231" s="322"/>
      <c r="DQ231" s="322"/>
      <c r="DR231" s="322"/>
      <c r="DS231" s="322"/>
      <c r="DT231" s="322"/>
      <c r="DU231" s="322"/>
      <c r="DV231" s="322"/>
      <c r="DW231" s="322"/>
      <c r="DX231" s="322"/>
      <c r="DY231" s="322"/>
      <c r="DZ231" s="322"/>
      <c r="EA231" s="322"/>
      <c r="EB231" s="322"/>
      <c r="EC231" s="322"/>
      <c r="ED231" s="322"/>
      <c r="EE231" s="322"/>
      <c r="EF231" s="322"/>
      <c r="EG231" s="322"/>
      <c r="EH231" s="322"/>
      <c r="EI231" s="322"/>
      <c r="EJ231" s="322"/>
      <c r="EK231" s="322"/>
      <c r="EL231" s="322"/>
      <c r="EM231" s="322"/>
      <c r="EN231" s="322"/>
      <c r="EO231" s="322"/>
      <c r="EP231" s="322"/>
      <c r="EQ231" s="322"/>
      <c r="ER231" s="322"/>
      <c r="ES231" s="322"/>
      <c r="ET231" s="322"/>
      <c r="EU231" s="322"/>
      <c r="EV231" s="322"/>
      <c r="EW231" s="322"/>
      <c r="EX231" s="322"/>
      <c r="EY231" s="322"/>
      <c r="EZ231" s="322"/>
      <c r="FA231" s="322"/>
      <c r="FB231" s="322"/>
      <c r="FC231" s="322"/>
      <c r="FD231" s="322"/>
      <c r="FE231" s="322"/>
      <c r="FF231" s="322"/>
      <c r="FG231" s="322"/>
      <c r="FH231" s="322"/>
      <c r="FI231" s="322"/>
      <c r="FJ231" s="322"/>
      <c r="FK231" s="322"/>
      <c r="FL231" s="322"/>
      <c r="FM231" s="322"/>
      <c r="FN231" s="322"/>
      <c r="FO231" s="322"/>
      <c r="FP231" s="322"/>
      <c r="FQ231" s="322"/>
      <c r="FR231" s="322"/>
      <c r="FS231" s="322"/>
      <c r="FT231" s="322"/>
      <c r="FU231" s="322"/>
      <c r="FV231" s="322"/>
      <c r="FW231" s="322"/>
      <c r="FX231" s="322"/>
      <c r="FY231" s="322"/>
      <c r="FZ231" s="322"/>
      <c r="GA231" s="322"/>
      <c r="GB231" s="322"/>
      <c r="GC231" s="322"/>
      <c r="GD231" s="322"/>
      <c r="GE231" s="322"/>
      <c r="GF231" s="322"/>
      <c r="GG231" s="322"/>
      <c r="GH231" s="322"/>
      <c r="GI231" s="322"/>
      <c r="GJ231" s="322"/>
      <c r="GK231" s="322"/>
      <c r="GL231" s="322"/>
      <c r="GM231" s="322"/>
      <c r="GN231" s="322"/>
      <c r="GO231" s="322"/>
      <c r="GP231" s="322"/>
      <c r="GQ231" s="322"/>
      <c r="GR231" s="322"/>
      <c r="GS231" s="322"/>
      <c r="GT231" s="322"/>
      <c r="GU231" s="322"/>
      <c r="GV231" s="322"/>
      <c r="GW231" s="322"/>
      <c r="GX231" s="322"/>
      <c r="GY231" s="322"/>
      <c r="GZ231" s="322"/>
      <c r="HA231" s="322"/>
      <c r="HB231" s="322"/>
      <c r="HC231" s="322"/>
      <c r="HD231" s="322"/>
      <c r="HE231" s="322"/>
      <c r="HF231" s="322"/>
      <c r="HG231" s="322"/>
      <c r="HH231" s="322"/>
      <c r="HI231" s="322"/>
      <c r="HJ231" s="322"/>
      <c r="HK231" s="322"/>
      <c r="HL231" s="322"/>
      <c r="HM231" s="322"/>
      <c r="HN231" s="322"/>
      <c r="HO231" s="322"/>
      <c r="HP231" s="322"/>
      <c r="HQ231" s="322"/>
      <c r="HR231" s="322"/>
      <c r="HS231" s="322"/>
      <c r="HT231" s="322"/>
      <c r="HU231" s="322"/>
      <c r="HV231" s="322"/>
      <c r="HW231" s="322"/>
      <c r="HX231" s="322"/>
      <c r="HY231" s="322"/>
      <c r="HZ231" s="322"/>
      <c r="IA231" s="322"/>
      <c r="IB231" s="322"/>
      <c r="IC231" s="322"/>
    </row>
    <row r="232" spans="1:237" ht="118.5" customHeight="1" x14ac:dyDescent="0.25">
      <c r="A232" s="314"/>
      <c r="B232" s="314"/>
      <c r="C232" s="314"/>
      <c r="D232" s="314"/>
      <c r="E232" s="314"/>
      <c r="BV232" s="322"/>
      <c r="BW232" s="322"/>
      <c r="BX232" s="322"/>
      <c r="BY232" s="322"/>
      <c r="BZ232" s="322"/>
      <c r="CA232" s="322"/>
      <c r="CB232" s="322"/>
      <c r="CC232" s="322"/>
      <c r="CD232" s="322"/>
      <c r="CE232" s="322"/>
      <c r="CF232" s="322"/>
      <c r="CG232" s="322"/>
      <c r="CH232" s="322"/>
      <c r="CI232" s="322"/>
      <c r="CJ232" s="322"/>
      <c r="CK232" s="322"/>
      <c r="CL232" s="322"/>
      <c r="CM232" s="322"/>
      <c r="CN232" s="322"/>
      <c r="CO232" s="322"/>
      <c r="CP232" s="322"/>
      <c r="CQ232" s="322"/>
      <c r="CR232" s="322"/>
      <c r="CS232" s="322"/>
      <c r="CT232" s="322"/>
      <c r="CU232" s="322"/>
      <c r="CV232" s="322"/>
      <c r="CW232" s="322"/>
      <c r="CX232" s="322"/>
      <c r="CY232" s="322"/>
      <c r="CZ232" s="322"/>
      <c r="DA232" s="322"/>
      <c r="DB232" s="322"/>
      <c r="DC232" s="322"/>
      <c r="DD232" s="322"/>
      <c r="DE232" s="322"/>
      <c r="DF232" s="322"/>
      <c r="DG232" s="322"/>
      <c r="DH232" s="322"/>
      <c r="DI232" s="322"/>
      <c r="DJ232" s="322"/>
      <c r="DK232" s="322"/>
      <c r="DL232" s="322"/>
      <c r="DM232" s="322"/>
      <c r="DN232" s="322"/>
      <c r="DO232" s="322"/>
      <c r="DP232" s="322"/>
      <c r="DQ232" s="322"/>
      <c r="DR232" s="322"/>
      <c r="DS232" s="322"/>
      <c r="DT232" s="322"/>
      <c r="DU232" s="322"/>
      <c r="DV232" s="322"/>
      <c r="DW232" s="322"/>
      <c r="DX232" s="322"/>
      <c r="DY232" s="322"/>
      <c r="DZ232" s="322"/>
      <c r="EA232" s="322"/>
      <c r="EB232" s="322"/>
      <c r="EC232" s="322"/>
      <c r="ED232" s="322"/>
      <c r="EE232" s="322"/>
      <c r="EF232" s="322"/>
      <c r="EG232" s="322"/>
      <c r="EH232" s="322"/>
      <c r="EI232" s="322"/>
      <c r="EJ232" s="322"/>
      <c r="EK232" s="322"/>
      <c r="EL232" s="322"/>
      <c r="EM232" s="322"/>
      <c r="EN232" s="322"/>
      <c r="EO232" s="322"/>
      <c r="EP232" s="322"/>
      <c r="EQ232" s="322"/>
      <c r="ER232" s="322"/>
      <c r="ES232" s="322"/>
      <c r="ET232" s="322"/>
      <c r="EU232" s="322"/>
      <c r="EV232" s="322"/>
      <c r="EW232" s="322"/>
      <c r="EX232" s="322"/>
      <c r="EY232" s="322"/>
      <c r="EZ232" s="322"/>
      <c r="FA232" s="322"/>
      <c r="FB232" s="322"/>
      <c r="FC232" s="322"/>
      <c r="FD232" s="322"/>
      <c r="FE232" s="322"/>
      <c r="FF232" s="322"/>
      <c r="FG232" s="322"/>
      <c r="FH232" s="322"/>
      <c r="FI232" s="322"/>
      <c r="FJ232" s="322"/>
      <c r="FK232" s="322"/>
      <c r="FL232" s="322"/>
      <c r="FM232" s="322"/>
      <c r="FN232" s="322"/>
      <c r="FO232" s="322"/>
      <c r="FP232" s="322"/>
      <c r="FQ232" s="322"/>
      <c r="FR232" s="322"/>
      <c r="FS232" s="322"/>
      <c r="FT232" s="322"/>
      <c r="FU232" s="322"/>
      <c r="FV232" s="322"/>
      <c r="FW232" s="322"/>
      <c r="FX232" s="322"/>
      <c r="FY232" s="322"/>
      <c r="FZ232" s="322"/>
      <c r="GA232" s="322"/>
      <c r="GB232" s="322"/>
      <c r="GC232" s="322"/>
      <c r="GD232" s="322"/>
      <c r="GE232" s="322"/>
      <c r="GF232" s="322"/>
      <c r="GG232" s="322"/>
      <c r="GH232" s="322"/>
      <c r="GI232" s="322"/>
      <c r="GJ232" s="322"/>
      <c r="GK232" s="322"/>
      <c r="GL232" s="322"/>
      <c r="GM232" s="322"/>
      <c r="GN232" s="322"/>
      <c r="GO232" s="322"/>
      <c r="GP232" s="322"/>
      <c r="GQ232" s="322"/>
      <c r="GR232" s="322"/>
      <c r="GS232" s="322"/>
      <c r="GT232" s="322"/>
      <c r="GU232" s="322"/>
      <c r="GV232" s="322"/>
      <c r="GW232" s="322"/>
      <c r="GX232" s="322"/>
      <c r="GY232" s="322"/>
      <c r="GZ232" s="322"/>
      <c r="HA232" s="322"/>
      <c r="HB232" s="322"/>
      <c r="HC232" s="322"/>
      <c r="HD232" s="322"/>
      <c r="HE232" s="322"/>
      <c r="HF232" s="322"/>
      <c r="HG232" s="322"/>
      <c r="HH232" s="322"/>
      <c r="HI232" s="322"/>
      <c r="HJ232" s="322"/>
      <c r="HK232" s="322"/>
      <c r="HL232" s="322"/>
      <c r="HM232" s="322"/>
      <c r="HN232" s="322"/>
      <c r="HO232" s="322"/>
      <c r="HP232" s="322"/>
      <c r="HQ232" s="322"/>
      <c r="HR232" s="322"/>
      <c r="HS232" s="322"/>
      <c r="HT232" s="322"/>
      <c r="HU232" s="322"/>
      <c r="HV232" s="322"/>
      <c r="HW232" s="322"/>
      <c r="HX232" s="322"/>
      <c r="HY232" s="322"/>
      <c r="HZ232" s="322"/>
      <c r="IA232" s="322"/>
      <c r="IB232" s="322"/>
      <c r="IC232" s="322"/>
    </row>
    <row r="233" spans="1:237" x14ac:dyDescent="0.25">
      <c r="A233" s="314"/>
      <c r="B233" s="314"/>
      <c r="C233" s="314"/>
      <c r="D233" s="314"/>
      <c r="E233" s="314"/>
      <c r="BV233" s="322"/>
      <c r="BW233" s="322"/>
      <c r="BX233" s="322"/>
      <c r="BY233" s="322"/>
      <c r="BZ233" s="322"/>
      <c r="CA233" s="322"/>
      <c r="CB233" s="322"/>
      <c r="CC233" s="322"/>
      <c r="CD233" s="322"/>
      <c r="CE233" s="322"/>
      <c r="CF233" s="322"/>
      <c r="CG233" s="322"/>
      <c r="CH233" s="322"/>
      <c r="CI233" s="322"/>
      <c r="CJ233" s="322"/>
      <c r="CK233" s="322"/>
      <c r="CL233" s="322"/>
      <c r="CM233" s="322"/>
      <c r="CN233" s="322"/>
      <c r="CO233" s="322"/>
      <c r="CP233" s="322"/>
      <c r="CQ233" s="322"/>
      <c r="CR233" s="322"/>
      <c r="CS233" s="322"/>
      <c r="CT233" s="322"/>
      <c r="CU233" s="322"/>
      <c r="CV233" s="322"/>
      <c r="CW233" s="322"/>
      <c r="CX233" s="322"/>
      <c r="CY233" s="322"/>
      <c r="CZ233" s="322"/>
      <c r="DA233" s="322"/>
      <c r="DB233" s="322"/>
      <c r="DC233" s="322"/>
      <c r="DD233" s="322"/>
      <c r="DE233" s="322"/>
      <c r="DF233" s="322"/>
      <c r="DG233" s="322"/>
      <c r="DH233" s="322"/>
      <c r="DI233" s="322"/>
      <c r="DJ233" s="322"/>
      <c r="DK233" s="322"/>
      <c r="DL233" s="322"/>
      <c r="DM233" s="322"/>
      <c r="DN233" s="322"/>
      <c r="DO233" s="322"/>
      <c r="DP233" s="322"/>
      <c r="DQ233" s="322"/>
      <c r="DR233" s="322"/>
      <c r="DS233" s="322"/>
      <c r="DT233" s="322"/>
      <c r="DU233" s="322"/>
      <c r="DV233" s="322"/>
      <c r="DW233" s="322"/>
      <c r="DX233" s="322"/>
      <c r="DY233" s="322"/>
      <c r="DZ233" s="322"/>
      <c r="EA233" s="322"/>
      <c r="EB233" s="322"/>
      <c r="EC233" s="322"/>
      <c r="ED233" s="322"/>
      <c r="EE233" s="322"/>
      <c r="EF233" s="322"/>
      <c r="EG233" s="322"/>
      <c r="EH233" s="322"/>
      <c r="EI233" s="322"/>
      <c r="EJ233" s="322"/>
      <c r="EK233" s="322"/>
      <c r="EL233" s="322"/>
      <c r="EM233" s="322"/>
      <c r="EN233" s="322"/>
      <c r="EO233" s="322"/>
      <c r="EP233" s="322"/>
      <c r="EQ233" s="322"/>
      <c r="ER233" s="322"/>
      <c r="ES233" s="322"/>
      <c r="ET233" s="322"/>
      <c r="EU233" s="322"/>
      <c r="EV233" s="322"/>
      <c r="EW233" s="322"/>
      <c r="EX233" s="322"/>
      <c r="EY233" s="322"/>
      <c r="EZ233" s="322"/>
      <c r="FA233" s="322"/>
      <c r="FB233" s="322"/>
      <c r="FC233" s="322"/>
      <c r="FD233" s="322"/>
      <c r="FE233" s="322"/>
      <c r="FF233" s="322"/>
      <c r="FG233" s="322"/>
      <c r="FH233" s="322"/>
      <c r="FI233" s="322"/>
      <c r="FJ233" s="322"/>
      <c r="FK233" s="322"/>
      <c r="FL233" s="322"/>
      <c r="FM233" s="322"/>
      <c r="FN233" s="322"/>
      <c r="FO233" s="322"/>
      <c r="FP233" s="322"/>
      <c r="FQ233" s="322"/>
      <c r="FR233" s="322"/>
      <c r="FS233" s="322"/>
      <c r="FT233" s="322"/>
      <c r="FU233" s="322"/>
      <c r="FV233" s="322"/>
      <c r="FW233" s="322"/>
      <c r="FX233" s="322"/>
      <c r="FY233" s="322"/>
      <c r="FZ233" s="322"/>
      <c r="GA233" s="322"/>
      <c r="GB233" s="322"/>
      <c r="GC233" s="322"/>
      <c r="GD233" s="322"/>
      <c r="GE233" s="322"/>
      <c r="GF233" s="322"/>
      <c r="GG233" s="322"/>
      <c r="GH233" s="322"/>
      <c r="GI233" s="322"/>
      <c r="GJ233" s="322"/>
      <c r="GK233" s="322"/>
      <c r="GL233" s="322"/>
      <c r="GM233" s="322"/>
      <c r="GN233" s="322"/>
      <c r="GO233" s="322"/>
      <c r="GP233" s="322"/>
      <c r="GQ233" s="322"/>
      <c r="GR233" s="322"/>
      <c r="GS233" s="322"/>
      <c r="GT233" s="322"/>
      <c r="GU233" s="322"/>
      <c r="GV233" s="322"/>
      <c r="GW233" s="322"/>
      <c r="GX233" s="322"/>
      <c r="GY233" s="322"/>
      <c r="GZ233" s="322"/>
      <c r="HA233" s="322"/>
      <c r="HB233" s="322"/>
      <c r="HC233" s="322"/>
      <c r="HD233" s="322"/>
      <c r="HE233" s="322"/>
      <c r="HF233" s="322"/>
      <c r="HG233" s="322"/>
      <c r="HH233" s="322"/>
      <c r="HI233" s="322"/>
      <c r="HJ233" s="322"/>
      <c r="HK233" s="322"/>
      <c r="HL233" s="322"/>
      <c r="HM233" s="322"/>
      <c r="HN233" s="322"/>
      <c r="HO233" s="322"/>
      <c r="HP233" s="322"/>
      <c r="HQ233" s="322"/>
      <c r="HR233" s="322"/>
      <c r="HS233" s="322"/>
      <c r="HT233" s="322"/>
      <c r="HU233" s="322"/>
      <c r="HV233" s="322"/>
      <c r="HW233" s="322"/>
      <c r="HX233" s="322"/>
      <c r="HY233" s="322"/>
      <c r="HZ233" s="322"/>
      <c r="IA233" s="322"/>
      <c r="IB233" s="322"/>
      <c r="IC233" s="322"/>
    </row>
    <row r="234" spans="1:237" x14ac:dyDescent="0.25">
      <c r="A234" s="314"/>
      <c r="B234" s="314"/>
      <c r="C234" s="314"/>
      <c r="D234" s="314"/>
      <c r="E234" s="314"/>
      <c r="BV234" s="322"/>
      <c r="BW234" s="322"/>
      <c r="BX234" s="322"/>
      <c r="BY234" s="322"/>
      <c r="BZ234" s="322"/>
      <c r="CA234" s="322"/>
      <c r="CB234" s="322"/>
      <c r="CC234" s="322"/>
      <c r="CD234" s="322"/>
      <c r="CE234" s="322"/>
      <c r="CF234" s="322"/>
      <c r="CG234" s="322"/>
      <c r="CH234" s="322"/>
      <c r="CI234" s="322"/>
      <c r="CJ234" s="322"/>
      <c r="CK234" s="322"/>
      <c r="CL234" s="322"/>
      <c r="CM234" s="322"/>
      <c r="CN234" s="322"/>
      <c r="CO234" s="322"/>
      <c r="CP234" s="322"/>
      <c r="CQ234" s="322"/>
      <c r="CR234" s="322"/>
      <c r="CS234" s="322"/>
      <c r="CT234" s="322"/>
      <c r="CU234" s="322"/>
      <c r="CV234" s="322"/>
      <c r="CW234" s="322"/>
      <c r="CX234" s="322"/>
      <c r="CY234" s="322"/>
      <c r="CZ234" s="322"/>
      <c r="DA234" s="322"/>
      <c r="DB234" s="322"/>
      <c r="DC234" s="322"/>
      <c r="DD234" s="322"/>
      <c r="DE234" s="322"/>
      <c r="DF234" s="322"/>
      <c r="DG234" s="322"/>
      <c r="DH234" s="322"/>
      <c r="DI234" s="322"/>
      <c r="DJ234" s="322"/>
      <c r="DK234" s="322"/>
      <c r="DL234" s="322"/>
      <c r="DM234" s="322"/>
      <c r="DN234" s="322"/>
      <c r="DO234" s="322"/>
      <c r="DP234" s="322"/>
      <c r="DQ234" s="322"/>
      <c r="DR234" s="322"/>
      <c r="DS234" s="322"/>
      <c r="DT234" s="322"/>
      <c r="DU234" s="322"/>
      <c r="DV234" s="322"/>
      <c r="DW234" s="322"/>
      <c r="DX234" s="322"/>
      <c r="DY234" s="322"/>
      <c r="DZ234" s="322"/>
      <c r="EA234" s="322"/>
      <c r="EB234" s="322"/>
      <c r="EC234" s="322"/>
      <c r="ED234" s="322"/>
      <c r="EE234" s="322"/>
      <c r="EF234" s="322"/>
      <c r="EG234" s="322"/>
      <c r="EH234" s="322"/>
      <c r="EI234" s="322"/>
      <c r="EJ234" s="322"/>
      <c r="EK234" s="322"/>
      <c r="EL234" s="322"/>
      <c r="EM234" s="322"/>
      <c r="EN234" s="322"/>
      <c r="EO234" s="322"/>
      <c r="EP234" s="322"/>
      <c r="EQ234" s="322"/>
      <c r="ER234" s="322"/>
      <c r="ES234" s="322"/>
      <c r="ET234" s="322"/>
      <c r="EU234" s="322"/>
      <c r="EV234" s="322"/>
      <c r="EW234" s="322"/>
      <c r="EX234" s="322"/>
      <c r="EY234" s="322"/>
      <c r="EZ234" s="322"/>
      <c r="FA234" s="322"/>
      <c r="FB234" s="322"/>
      <c r="FC234" s="322"/>
      <c r="FD234" s="322"/>
      <c r="FE234" s="322"/>
      <c r="FF234" s="322"/>
      <c r="FG234" s="322"/>
      <c r="FH234" s="322"/>
      <c r="FI234" s="322"/>
      <c r="FJ234" s="322"/>
      <c r="FK234" s="322"/>
      <c r="FL234" s="322"/>
      <c r="FM234" s="322"/>
      <c r="FN234" s="322"/>
      <c r="FO234" s="322"/>
      <c r="FP234" s="322"/>
      <c r="FQ234" s="322"/>
      <c r="FR234" s="322"/>
      <c r="FS234" s="322"/>
      <c r="FT234" s="322"/>
      <c r="FU234" s="322"/>
      <c r="FV234" s="322"/>
      <c r="FW234" s="322"/>
      <c r="FX234" s="322"/>
      <c r="FY234" s="322"/>
      <c r="FZ234" s="322"/>
      <c r="GA234" s="322"/>
      <c r="GB234" s="322"/>
      <c r="GC234" s="322"/>
      <c r="GD234" s="322"/>
      <c r="GE234" s="322"/>
      <c r="GF234" s="322"/>
      <c r="GG234" s="322"/>
      <c r="GH234" s="322"/>
      <c r="GI234" s="322"/>
      <c r="GJ234" s="322"/>
      <c r="GK234" s="322"/>
      <c r="GL234" s="322"/>
      <c r="GM234" s="322"/>
      <c r="GN234" s="322"/>
      <c r="GO234" s="322"/>
      <c r="GP234" s="322"/>
      <c r="GQ234" s="322"/>
      <c r="GR234" s="322"/>
      <c r="GS234" s="322"/>
      <c r="GT234" s="322"/>
      <c r="GU234" s="322"/>
      <c r="GV234" s="322"/>
      <c r="GW234" s="322"/>
      <c r="GX234" s="322"/>
      <c r="GY234" s="322"/>
      <c r="GZ234" s="322"/>
      <c r="HA234" s="322"/>
      <c r="HB234" s="322"/>
      <c r="HC234" s="322"/>
      <c r="HD234" s="322"/>
      <c r="HE234" s="322"/>
      <c r="HF234" s="322"/>
      <c r="HG234" s="322"/>
      <c r="HH234" s="322"/>
      <c r="HI234" s="322"/>
      <c r="HJ234" s="322"/>
      <c r="HK234" s="322"/>
      <c r="HL234" s="322"/>
      <c r="HM234" s="322"/>
      <c r="HN234" s="322"/>
      <c r="HO234" s="322"/>
      <c r="HP234" s="322"/>
      <c r="HQ234" s="322"/>
      <c r="HR234" s="322"/>
      <c r="HS234" s="322"/>
      <c r="HT234" s="322"/>
      <c r="HU234" s="322"/>
      <c r="HV234" s="322"/>
      <c r="HW234" s="322"/>
      <c r="HX234" s="322"/>
      <c r="HY234" s="322"/>
      <c r="HZ234" s="322"/>
      <c r="IA234" s="322"/>
      <c r="IB234" s="322"/>
      <c r="IC234" s="322"/>
    </row>
    <row r="235" spans="1:237" x14ac:dyDescent="0.25">
      <c r="A235" s="314"/>
      <c r="B235" s="314"/>
      <c r="C235" s="314"/>
      <c r="D235" s="314"/>
      <c r="E235" s="314"/>
      <c r="BV235" s="322"/>
      <c r="BW235" s="322"/>
      <c r="BX235" s="322"/>
      <c r="BY235" s="322"/>
      <c r="BZ235" s="322"/>
      <c r="CA235" s="322"/>
      <c r="CB235" s="322"/>
      <c r="CC235" s="322"/>
      <c r="CD235" s="322"/>
      <c r="CE235" s="322"/>
      <c r="CF235" s="322"/>
      <c r="CG235" s="322"/>
      <c r="CH235" s="322"/>
      <c r="CI235" s="322"/>
      <c r="CJ235" s="322"/>
      <c r="CK235" s="322"/>
      <c r="CL235" s="322"/>
      <c r="CM235" s="322"/>
      <c r="CN235" s="322"/>
      <c r="CO235" s="322"/>
      <c r="CP235" s="322"/>
      <c r="CQ235" s="322"/>
      <c r="CR235" s="322"/>
      <c r="CS235" s="322"/>
      <c r="CT235" s="322"/>
      <c r="CU235" s="322"/>
      <c r="CV235" s="322"/>
      <c r="CW235" s="322"/>
      <c r="CX235" s="322"/>
      <c r="CY235" s="322"/>
      <c r="CZ235" s="322"/>
      <c r="DA235" s="322"/>
      <c r="DB235" s="322"/>
      <c r="DC235" s="322"/>
      <c r="DD235" s="322"/>
      <c r="DE235" s="322"/>
      <c r="DF235" s="322"/>
      <c r="DG235" s="322"/>
      <c r="DH235" s="322"/>
      <c r="DI235" s="322"/>
      <c r="DJ235" s="322"/>
      <c r="DK235" s="322"/>
      <c r="DL235" s="322"/>
      <c r="DM235" s="322"/>
      <c r="DN235" s="322"/>
      <c r="DO235" s="322"/>
      <c r="DP235" s="322"/>
      <c r="DQ235" s="322"/>
      <c r="DR235" s="322"/>
      <c r="DS235" s="322"/>
      <c r="DT235" s="322"/>
      <c r="DU235" s="322"/>
      <c r="DV235" s="322"/>
      <c r="DW235" s="322"/>
      <c r="DX235" s="322"/>
      <c r="DY235" s="322"/>
      <c r="DZ235" s="322"/>
      <c r="EA235" s="322"/>
      <c r="EB235" s="322"/>
      <c r="EC235" s="322"/>
      <c r="ED235" s="322"/>
      <c r="EE235" s="322"/>
      <c r="EF235" s="322"/>
      <c r="EG235" s="322"/>
      <c r="EH235" s="322"/>
      <c r="EI235" s="322"/>
      <c r="EJ235" s="322"/>
      <c r="EK235" s="322"/>
      <c r="EL235" s="322"/>
      <c r="EM235" s="322"/>
      <c r="EN235" s="322"/>
      <c r="EO235" s="322"/>
      <c r="EP235" s="322"/>
      <c r="EQ235" s="322"/>
      <c r="ER235" s="322"/>
      <c r="ES235" s="322"/>
      <c r="ET235" s="322"/>
      <c r="EU235" s="322"/>
      <c r="EV235" s="322"/>
      <c r="EW235" s="322"/>
      <c r="EX235" s="322"/>
      <c r="EY235" s="322"/>
      <c r="EZ235" s="322"/>
      <c r="FA235" s="322"/>
      <c r="FB235" s="322"/>
      <c r="FC235" s="322"/>
      <c r="FD235" s="322"/>
      <c r="FE235" s="322"/>
      <c r="FF235" s="322"/>
      <c r="FG235" s="322"/>
      <c r="FH235" s="322"/>
      <c r="FI235" s="322"/>
      <c r="FJ235" s="322"/>
      <c r="FK235" s="322"/>
      <c r="FL235" s="322"/>
      <c r="FM235" s="322"/>
      <c r="FN235" s="322"/>
      <c r="FO235" s="322"/>
      <c r="FP235" s="322"/>
      <c r="FQ235" s="322"/>
      <c r="FR235" s="322"/>
      <c r="FS235" s="322"/>
      <c r="FT235" s="322"/>
      <c r="FU235" s="322"/>
      <c r="FV235" s="322"/>
      <c r="FW235" s="322"/>
      <c r="FX235" s="322"/>
      <c r="FY235" s="322"/>
      <c r="FZ235" s="322"/>
      <c r="GA235" s="322"/>
      <c r="GB235" s="322"/>
      <c r="GC235" s="322"/>
      <c r="GD235" s="322"/>
      <c r="GE235" s="322"/>
      <c r="GF235" s="322"/>
      <c r="GG235" s="322"/>
      <c r="GH235" s="322"/>
      <c r="GI235" s="322"/>
      <c r="GJ235" s="322"/>
      <c r="GK235" s="322"/>
      <c r="GL235" s="322"/>
      <c r="GM235" s="322"/>
      <c r="GN235" s="322"/>
      <c r="GO235" s="322"/>
      <c r="GP235" s="322"/>
      <c r="GQ235" s="322"/>
      <c r="GR235" s="322"/>
      <c r="GS235" s="322"/>
      <c r="GT235" s="322"/>
      <c r="GU235" s="322"/>
      <c r="GV235" s="322"/>
      <c r="GW235" s="322"/>
      <c r="GX235" s="322"/>
      <c r="GY235" s="322"/>
      <c r="GZ235" s="322"/>
      <c r="HA235" s="322"/>
      <c r="HB235" s="322"/>
      <c r="HC235" s="322"/>
      <c r="HD235" s="322"/>
      <c r="HE235" s="322"/>
      <c r="HF235" s="322"/>
      <c r="HG235" s="322"/>
      <c r="HH235" s="322"/>
      <c r="HI235" s="322"/>
      <c r="HJ235" s="322"/>
      <c r="HK235" s="322"/>
      <c r="HL235" s="322"/>
      <c r="HM235" s="322"/>
      <c r="HN235" s="322"/>
      <c r="HO235" s="322"/>
      <c r="HP235" s="322"/>
      <c r="HQ235" s="322"/>
      <c r="HR235" s="322"/>
      <c r="HS235" s="322"/>
      <c r="HT235" s="322"/>
      <c r="HU235" s="322"/>
      <c r="HV235" s="322"/>
      <c r="HW235" s="322"/>
      <c r="HX235" s="322"/>
      <c r="HY235" s="322"/>
      <c r="HZ235" s="322"/>
      <c r="IA235" s="322"/>
      <c r="IB235" s="322"/>
      <c r="IC235" s="322"/>
    </row>
    <row r="236" spans="1:237" x14ac:dyDescent="0.25">
      <c r="A236" s="314"/>
      <c r="B236" s="314"/>
      <c r="C236" s="314"/>
      <c r="D236" s="314"/>
      <c r="E236" s="314"/>
      <c r="BV236" s="322"/>
      <c r="BW236" s="322"/>
      <c r="BX236" s="322"/>
      <c r="BY236" s="322"/>
      <c r="BZ236" s="322"/>
      <c r="CA236" s="322"/>
      <c r="CB236" s="322"/>
      <c r="CC236" s="322"/>
      <c r="CD236" s="322"/>
      <c r="CE236" s="322"/>
      <c r="CF236" s="322"/>
      <c r="CG236" s="322"/>
      <c r="CH236" s="322"/>
      <c r="CI236" s="322"/>
      <c r="CJ236" s="322"/>
      <c r="CK236" s="322"/>
      <c r="CL236" s="322"/>
      <c r="CM236" s="322"/>
      <c r="CN236" s="322"/>
      <c r="CO236" s="322"/>
      <c r="CP236" s="322"/>
      <c r="CQ236" s="322"/>
      <c r="CR236" s="322"/>
      <c r="CS236" s="322"/>
      <c r="CT236" s="322"/>
      <c r="CU236" s="322"/>
      <c r="CV236" s="322"/>
      <c r="CW236" s="322"/>
      <c r="CX236" s="322"/>
      <c r="CY236" s="322"/>
      <c r="CZ236" s="322"/>
      <c r="DA236" s="322"/>
      <c r="DB236" s="322"/>
      <c r="DC236" s="322"/>
      <c r="DD236" s="322"/>
      <c r="DE236" s="322"/>
      <c r="DF236" s="322"/>
      <c r="DG236" s="322"/>
      <c r="DH236" s="322"/>
      <c r="DI236" s="322"/>
      <c r="DJ236" s="322"/>
      <c r="DK236" s="322"/>
      <c r="DL236" s="322"/>
      <c r="DM236" s="322"/>
      <c r="DN236" s="322"/>
      <c r="DO236" s="322"/>
      <c r="DP236" s="322"/>
      <c r="DQ236" s="322"/>
      <c r="DR236" s="322"/>
      <c r="DS236" s="322"/>
      <c r="DT236" s="322"/>
      <c r="DU236" s="322"/>
      <c r="DV236" s="322"/>
      <c r="DW236" s="322"/>
      <c r="DX236" s="322"/>
      <c r="DY236" s="322"/>
      <c r="DZ236" s="322"/>
      <c r="EA236" s="322"/>
      <c r="EB236" s="322"/>
      <c r="EC236" s="322"/>
      <c r="ED236" s="322"/>
      <c r="EE236" s="322"/>
      <c r="EF236" s="322"/>
      <c r="EG236" s="322"/>
      <c r="EH236" s="322"/>
      <c r="EI236" s="322"/>
      <c r="EJ236" s="322"/>
      <c r="EK236" s="322"/>
      <c r="EL236" s="322"/>
      <c r="EM236" s="322"/>
      <c r="EN236" s="322"/>
      <c r="EO236" s="322"/>
      <c r="EP236" s="322"/>
      <c r="EQ236" s="322"/>
      <c r="ER236" s="322"/>
      <c r="ES236" s="322"/>
      <c r="ET236" s="322"/>
      <c r="EU236" s="322"/>
      <c r="EV236" s="322"/>
      <c r="EW236" s="322"/>
      <c r="EX236" s="322"/>
      <c r="EY236" s="322"/>
      <c r="EZ236" s="322"/>
      <c r="FA236" s="322"/>
      <c r="FB236" s="322"/>
      <c r="FC236" s="322"/>
      <c r="FD236" s="322"/>
      <c r="FE236" s="322"/>
      <c r="FF236" s="322"/>
      <c r="FG236" s="322"/>
      <c r="FH236" s="322"/>
      <c r="FI236" s="322"/>
      <c r="FJ236" s="322"/>
      <c r="FK236" s="322"/>
      <c r="FL236" s="322"/>
      <c r="FM236" s="322"/>
      <c r="FN236" s="322"/>
      <c r="FO236" s="322"/>
      <c r="FP236" s="322"/>
      <c r="FQ236" s="322"/>
      <c r="FR236" s="322"/>
      <c r="FS236" s="322"/>
      <c r="FT236" s="322"/>
      <c r="FU236" s="322"/>
      <c r="FV236" s="322"/>
      <c r="FW236" s="322"/>
      <c r="FX236" s="322"/>
      <c r="FY236" s="322"/>
      <c r="FZ236" s="322"/>
      <c r="GA236" s="322"/>
      <c r="GB236" s="322"/>
      <c r="GC236" s="322"/>
      <c r="GD236" s="322"/>
      <c r="GE236" s="322"/>
      <c r="GF236" s="322"/>
      <c r="GG236" s="322"/>
      <c r="GH236" s="322"/>
      <c r="GI236" s="322"/>
      <c r="GJ236" s="322"/>
      <c r="GK236" s="322"/>
      <c r="GL236" s="322"/>
      <c r="GM236" s="322"/>
      <c r="GN236" s="322"/>
      <c r="GO236" s="322"/>
      <c r="GP236" s="322"/>
      <c r="GQ236" s="322"/>
      <c r="GR236" s="322"/>
      <c r="GS236" s="322"/>
      <c r="GT236" s="322"/>
      <c r="GU236" s="322"/>
      <c r="GV236" s="322"/>
      <c r="GW236" s="322"/>
      <c r="GX236" s="322"/>
      <c r="GY236" s="322"/>
      <c r="GZ236" s="322"/>
      <c r="HA236" s="322"/>
      <c r="HB236" s="322"/>
      <c r="HC236" s="322"/>
      <c r="HD236" s="322"/>
      <c r="HE236" s="322"/>
      <c r="HF236" s="322"/>
      <c r="HG236" s="322"/>
      <c r="HH236" s="322"/>
      <c r="HI236" s="322"/>
      <c r="HJ236" s="322"/>
      <c r="HK236" s="322"/>
      <c r="HL236" s="322"/>
      <c r="HM236" s="322"/>
      <c r="HN236" s="322"/>
      <c r="HO236" s="322"/>
      <c r="HP236" s="322"/>
      <c r="HQ236" s="322"/>
      <c r="HR236" s="322"/>
      <c r="HS236" s="322"/>
      <c r="HT236" s="322"/>
      <c r="HU236" s="322"/>
      <c r="HV236" s="322"/>
      <c r="HW236" s="322"/>
      <c r="HX236" s="322"/>
      <c r="HY236" s="322"/>
      <c r="HZ236" s="322"/>
      <c r="IA236" s="322"/>
      <c r="IB236" s="322"/>
      <c r="IC236" s="322"/>
    </row>
    <row r="237" spans="1:237" x14ac:dyDescent="0.25">
      <c r="A237" s="314"/>
      <c r="B237" s="314"/>
      <c r="C237" s="314"/>
      <c r="D237" s="314"/>
      <c r="E237" s="314"/>
      <c r="BV237" s="322"/>
      <c r="BW237" s="322"/>
      <c r="BX237" s="322"/>
      <c r="BY237" s="322"/>
      <c r="BZ237" s="322"/>
      <c r="CA237" s="322"/>
      <c r="CB237" s="322"/>
      <c r="CC237" s="322"/>
      <c r="CD237" s="322"/>
      <c r="CE237" s="322"/>
      <c r="CF237" s="322"/>
      <c r="CG237" s="322"/>
      <c r="CH237" s="322"/>
      <c r="CI237" s="322"/>
      <c r="CJ237" s="322"/>
      <c r="CK237" s="322"/>
      <c r="CL237" s="322"/>
      <c r="CM237" s="322"/>
      <c r="CN237" s="322"/>
      <c r="CO237" s="322"/>
      <c r="CP237" s="322"/>
      <c r="CQ237" s="322"/>
      <c r="CR237" s="322"/>
      <c r="CS237" s="322"/>
      <c r="CT237" s="322"/>
      <c r="CU237" s="322"/>
      <c r="CV237" s="322"/>
      <c r="CW237" s="322"/>
      <c r="CX237" s="322"/>
      <c r="CY237" s="322"/>
      <c r="CZ237" s="322"/>
      <c r="DA237" s="322"/>
      <c r="DB237" s="322"/>
      <c r="DC237" s="322"/>
      <c r="DD237" s="322"/>
      <c r="DE237" s="322"/>
      <c r="DF237" s="322"/>
      <c r="DG237" s="322"/>
      <c r="DH237" s="322"/>
      <c r="DI237" s="322"/>
      <c r="DJ237" s="322"/>
      <c r="DK237" s="322"/>
      <c r="DL237" s="322"/>
      <c r="DM237" s="322"/>
      <c r="DN237" s="322"/>
      <c r="DO237" s="322"/>
      <c r="DP237" s="322"/>
      <c r="DQ237" s="322"/>
      <c r="DR237" s="322"/>
      <c r="DS237" s="322"/>
      <c r="DT237" s="322"/>
      <c r="DU237" s="322"/>
      <c r="DV237" s="322"/>
      <c r="DW237" s="322"/>
      <c r="DX237" s="322"/>
      <c r="DY237" s="322"/>
      <c r="DZ237" s="322"/>
      <c r="EA237" s="322"/>
      <c r="EB237" s="322"/>
      <c r="EC237" s="322"/>
      <c r="ED237" s="322"/>
      <c r="EE237" s="322"/>
      <c r="EF237" s="322"/>
      <c r="EG237" s="322"/>
      <c r="EH237" s="322"/>
      <c r="EI237" s="322"/>
      <c r="EJ237" s="322"/>
      <c r="EK237" s="322"/>
      <c r="EL237" s="322"/>
      <c r="EM237" s="322"/>
      <c r="EN237" s="322"/>
      <c r="EO237" s="322"/>
      <c r="EP237" s="322"/>
      <c r="EQ237" s="322"/>
      <c r="ER237" s="322"/>
      <c r="ES237" s="322"/>
      <c r="ET237" s="322"/>
      <c r="EU237" s="322"/>
      <c r="EV237" s="322"/>
      <c r="EW237" s="322"/>
      <c r="EX237" s="322"/>
      <c r="EY237" s="322"/>
      <c r="EZ237" s="322"/>
      <c r="FA237" s="322"/>
      <c r="FB237" s="322"/>
      <c r="FC237" s="322"/>
      <c r="FD237" s="322"/>
      <c r="FE237" s="322"/>
      <c r="FF237" s="322"/>
      <c r="FG237" s="322"/>
      <c r="FH237" s="322"/>
      <c r="FI237" s="322"/>
      <c r="FJ237" s="322"/>
      <c r="FK237" s="322"/>
      <c r="FL237" s="322"/>
      <c r="FM237" s="322"/>
      <c r="FN237" s="322"/>
      <c r="FO237" s="322"/>
      <c r="FP237" s="322"/>
      <c r="FQ237" s="322"/>
      <c r="FR237" s="322"/>
      <c r="FS237" s="322"/>
      <c r="FT237" s="322"/>
      <c r="FU237" s="322"/>
      <c r="FV237" s="322"/>
      <c r="FW237" s="322"/>
      <c r="FX237" s="322"/>
      <c r="FY237" s="322"/>
      <c r="FZ237" s="322"/>
      <c r="GA237" s="322"/>
      <c r="GB237" s="322"/>
      <c r="GC237" s="322"/>
      <c r="GD237" s="322"/>
      <c r="GE237" s="322"/>
      <c r="GF237" s="322"/>
      <c r="GG237" s="322"/>
      <c r="GH237" s="322"/>
      <c r="GI237" s="322"/>
      <c r="GJ237" s="322"/>
      <c r="GK237" s="322"/>
      <c r="GL237" s="322"/>
      <c r="GM237" s="322"/>
      <c r="GN237" s="322"/>
      <c r="GO237" s="322"/>
      <c r="GP237" s="322"/>
      <c r="GQ237" s="322"/>
      <c r="GR237" s="322"/>
      <c r="GS237" s="322"/>
      <c r="GT237" s="322"/>
      <c r="GU237" s="322"/>
      <c r="GV237" s="322"/>
      <c r="GW237" s="322"/>
      <c r="GX237" s="322"/>
      <c r="GY237" s="322"/>
      <c r="GZ237" s="322"/>
      <c r="HA237" s="322"/>
      <c r="HB237" s="322"/>
      <c r="HC237" s="322"/>
      <c r="HD237" s="322"/>
      <c r="HE237" s="322"/>
      <c r="HF237" s="322"/>
      <c r="HG237" s="322"/>
      <c r="HH237" s="322"/>
      <c r="HI237" s="322"/>
      <c r="HJ237" s="322"/>
      <c r="HK237" s="322"/>
      <c r="HL237" s="322"/>
      <c r="HM237" s="322"/>
      <c r="HN237" s="322"/>
      <c r="HO237" s="322"/>
      <c r="HP237" s="322"/>
      <c r="HQ237" s="322"/>
      <c r="HR237" s="322"/>
      <c r="HS237" s="322"/>
      <c r="HT237" s="322"/>
      <c r="HU237" s="322"/>
      <c r="HV237" s="322"/>
      <c r="HW237" s="322"/>
      <c r="HX237" s="322"/>
      <c r="HY237" s="322"/>
      <c r="HZ237" s="322"/>
      <c r="IA237" s="322"/>
      <c r="IB237" s="322"/>
      <c r="IC237" s="322"/>
    </row>
    <row r="238" spans="1:237" x14ac:dyDescent="0.25">
      <c r="A238" s="314"/>
      <c r="B238" s="314"/>
      <c r="C238" s="314"/>
      <c r="D238" s="314"/>
      <c r="E238" s="314"/>
      <c r="BV238" s="322"/>
      <c r="BW238" s="322"/>
      <c r="BX238" s="322"/>
      <c r="BY238" s="322"/>
      <c r="BZ238" s="322"/>
      <c r="CA238" s="322"/>
      <c r="CB238" s="322"/>
      <c r="CC238" s="322"/>
      <c r="CD238" s="322"/>
      <c r="CE238" s="322"/>
      <c r="CF238" s="322"/>
      <c r="CG238" s="322"/>
      <c r="CH238" s="322"/>
      <c r="CI238" s="322"/>
      <c r="CJ238" s="322"/>
      <c r="CK238" s="322"/>
      <c r="CL238" s="322"/>
      <c r="CM238" s="322"/>
      <c r="CN238" s="322"/>
      <c r="CO238" s="322"/>
      <c r="CP238" s="322"/>
      <c r="CQ238" s="322"/>
      <c r="CR238" s="322"/>
      <c r="CS238" s="322"/>
      <c r="CT238" s="322"/>
      <c r="CU238" s="322"/>
      <c r="CV238" s="322"/>
      <c r="CW238" s="322"/>
      <c r="CX238" s="322"/>
      <c r="CY238" s="322"/>
      <c r="CZ238" s="322"/>
      <c r="DA238" s="322"/>
      <c r="DB238" s="322"/>
      <c r="DC238" s="322"/>
      <c r="DD238" s="322"/>
      <c r="DE238" s="322"/>
      <c r="DF238" s="322"/>
      <c r="DG238" s="322"/>
      <c r="DH238" s="322"/>
      <c r="DI238" s="322"/>
      <c r="DJ238" s="322"/>
      <c r="DK238" s="322"/>
      <c r="DL238" s="322"/>
      <c r="DM238" s="322"/>
      <c r="DN238" s="322"/>
      <c r="DO238" s="322"/>
      <c r="DP238" s="322"/>
      <c r="DQ238" s="322"/>
      <c r="DR238" s="322"/>
      <c r="DS238" s="322"/>
      <c r="DT238" s="322"/>
      <c r="DU238" s="322"/>
      <c r="DV238" s="322"/>
      <c r="DW238" s="322"/>
      <c r="DX238" s="322"/>
      <c r="DY238" s="322"/>
      <c r="DZ238" s="322"/>
      <c r="EA238" s="322"/>
      <c r="EB238" s="322"/>
      <c r="EC238" s="322"/>
      <c r="ED238" s="322"/>
      <c r="EE238" s="322"/>
      <c r="EF238" s="322"/>
      <c r="EG238" s="322"/>
      <c r="EH238" s="322"/>
      <c r="EI238" s="322"/>
      <c r="EJ238" s="322"/>
      <c r="EK238" s="322"/>
      <c r="EL238" s="322"/>
      <c r="EM238" s="322"/>
      <c r="EN238" s="322"/>
      <c r="EO238" s="322"/>
      <c r="EP238" s="322"/>
      <c r="EQ238" s="322"/>
      <c r="ER238" s="322"/>
      <c r="ES238" s="322"/>
      <c r="ET238" s="322"/>
      <c r="EU238" s="322"/>
      <c r="EV238" s="322"/>
      <c r="EW238" s="322"/>
      <c r="EX238" s="322"/>
      <c r="EY238" s="322"/>
      <c r="EZ238" s="322"/>
      <c r="FA238" s="322"/>
      <c r="FB238" s="322"/>
      <c r="FC238" s="322"/>
      <c r="FD238" s="322"/>
      <c r="FE238" s="322"/>
      <c r="FF238" s="322"/>
      <c r="FG238" s="322"/>
      <c r="FH238" s="322"/>
      <c r="FI238" s="322"/>
      <c r="FJ238" s="322"/>
      <c r="FK238" s="322"/>
      <c r="FL238" s="322"/>
      <c r="FM238" s="322"/>
      <c r="FN238" s="322"/>
      <c r="FO238" s="322"/>
      <c r="FP238" s="322"/>
      <c r="FQ238" s="322"/>
      <c r="FR238" s="322"/>
      <c r="FS238" s="322"/>
      <c r="FT238" s="322"/>
      <c r="FU238" s="322"/>
      <c r="FV238" s="322"/>
      <c r="FW238" s="322"/>
      <c r="FX238" s="322"/>
      <c r="FY238" s="322"/>
      <c r="FZ238" s="322"/>
      <c r="GA238" s="322"/>
      <c r="GB238" s="322"/>
      <c r="GC238" s="322"/>
      <c r="GD238" s="322"/>
      <c r="GE238" s="322"/>
      <c r="GF238" s="322"/>
      <c r="GG238" s="322"/>
      <c r="GH238" s="322"/>
      <c r="GI238" s="322"/>
      <c r="GJ238" s="322"/>
      <c r="GK238" s="322"/>
      <c r="GL238" s="322"/>
      <c r="GM238" s="322"/>
      <c r="GN238" s="322"/>
      <c r="GO238" s="322"/>
      <c r="GP238" s="322"/>
      <c r="GQ238" s="322"/>
      <c r="GR238" s="322"/>
      <c r="GS238" s="322"/>
      <c r="GT238" s="322"/>
      <c r="GU238" s="322"/>
      <c r="GV238" s="322"/>
      <c r="GW238" s="322"/>
      <c r="GX238" s="322"/>
      <c r="GY238" s="322"/>
      <c r="GZ238" s="322"/>
      <c r="HA238" s="322"/>
      <c r="HB238" s="322"/>
      <c r="HC238" s="322"/>
      <c r="HD238" s="322"/>
      <c r="HE238" s="322"/>
      <c r="HF238" s="322"/>
      <c r="HG238" s="322"/>
      <c r="HH238" s="322"/>
      <c r="HI238" s="322"/>
      <c r="HJ238" s="322"/>
      <c r="HK238" s="322"/>
      <c r="HL238" s="322"/>
      <c r="HM238" s="322"/>
      <c r="HN238" s="322"/>
      <c r="HO238" s="322"/>
      <c r="HP238" s="322"/>
      <c r="HQ238" s="322"/>
      <c r="HR238" s="322"/>
      <c r="HS238" s="322"/>
      <c r="HT238" s="322"/>
      <c r="HU238" s="322"/>
      <c r="HV238" s="322"/>
      <c r="HW238" s="322"/>
      <c r="HX238" s="322"/>
      <c r="HY238" s="322"/>
      <c r="HZ238" s="322"/>
      <c r="IA238" s="322"/>
      <c r="IB238" s="322"/>
      <c r="IC238" s="322"/>
    </row>
    <row r="239" spans="1:237" x14ac:dyDescent="0.25">
      <c r="A239" s="314"/>
      <c r="B239" s="314"/>
      <c r="C239" s="314"/>
      <c r="D239" s="314"/>
      <c r="E239" s="314"/>
      <c r="BV239" s="322"/>
      <c r="BW239" s="322"/>
      <c r="BX239" s="322"/>
      <c r="BY239" s="322"/>
      <c r="BZ239" s="322"/>
      <c r="CA239" s="322"/>
      <c r="CB239" s="322"/>
      <c r="CC239" s="322"/>
      <c r="CD239" s="322"/>
      <c r="CE239" s="322"/>
      <c r="CF239" s="322"/>
      <c r="CG239" s="322"/>
      <c r="CH239" s="322"/>
      <c r="CI239" s="322"/>
      <c r="CJ239" s="322"/>
      <c r="CK239" s="322"/>
      <c r="CL239" s="322"/>
      <c r="CM239" s="322"/>
      <c r="CN239" s="322"/>
      <c r="CO239" s="322"/>
      <c r="CP239" s="322"/>
      <c r="CQ239" s="322"/>
      <c r="CR239" s="322"/>
      <c r="CS239" s="322"/>
      <c r="CT239" s="322"/>
      <c r="CU239" s="322"/>
      <c r="CV239" s="322"/>
      <c r="CW239" s="322"/>
      <c r="CX239" s="322"/>
      <c r="CY239" s="322"/>
      <c r="CZ239" s="322"/>
      <c r="DA239" s="322"/>
      <c r="DB239" s="322"/>
      <c r="DC239" s="322"/>
      <c r="DD239" s="322"/>
      <c r="DE239" s="322"/>
      <c r="DF239" s="322"/>
      <c r="DG239" s="322"/>
      <c r="DH239" s="322"/>
      <c r="DI239" s="322"/>
      <c r="DJ239" s="322"/>
      <c r="DK239" s="322"/>
      <c r="DL239" s="322"/>
      <c r="DM239" s="322"/>
      <c r="DN239" s="322"/>
      <c r="DO239" s="322"/>
      <c r="DP239" s="322"/>
      <c r="DQ239" s="322"/>
      <c r="DR239" s="322"/>
      <c r="DS239" s="322"/>
      <c r="DT239" s="322"/>
      <c r="DU239" s="322"/>
      <c r="DV239" s="322"/>
      <c r="DW239" s="322"/>
      <c r="DX239" s="322"/>
      <c r="DY239" s="322"/>
      <c r="DZ239" s="322"/>
      <c r="EA239" s="322"/>
      <c r="EB239" s="322"/>
      <c r="EC239" s="322"/>
      <c r="ED239" s="322"/>
      <c r="EE239" s="322"/>
      <c r="EF239" s="322"/>
      <c r="EG239" s="322"/>
      <c r="EH239" s="322"/>
      <c r="EI239" s="322"/>
      <c r="EJ239" s="322"/>
      <c r="EK239" s="322"/>
      <c r="EL239" s="322"/>
      <c r="EM239" s="322"/>
      <c r="EN239" s="322"/>
      <c r="EO239" s="322"/>
      <c r="EP239" s="322"/>
      <c r="EQ239" s="322"/>
      <c r="ER239" s="322"/>
      <c r="ES239" s="322"/>
      <c r="ET239" s="322"/>
      <c r="EU239" s="322"/>
      <c r="EV239" s="322"/>
      <c r="EW239" s="322"/>
      <c r="EX239" s="322"/>
      <c r="EY239" s="322"/>
      <c r="EZ239" s="322"/>
      <c r="FA239" s="322"/>
      <c r="FB239" s="322"/>
      <c r="FC239" s="322"/>
      <c r="FD239" s="322"/>
      <c r="FE239" s="322"/>
      <c r="FF239" s="322"/>
      <c r="FG239" s="322"/>
      <c r="FH239" s="322"/>
      <c r="FI239" s="322"/>
      <c r="FJ239" s="322"/>
      <c r="FK239" s="322"/>
      <c r="FL239" s="322"/>
      <c r="FM239" s="322"/>
      <c r="FN239" s="322"/>
      <c r="FO239" s="322"/>
      <c r="FP239" s="322"/>
      <c r="FQ239" s="322"/>
      <c r="FR239" s="322"/>
      <c r="FS239" s="322"/>
      <c r="FT239" s="322"/>
      <c r="FU239" s="322"/>
      <c r="FV239" s="322"/>
      <c r="FW239" s="322"/>
      <c r="FX239" s="322"/>
      <c r="FY239" s="322"/>
      <c r="FZ239" s="322"/>
      <c r="GA239" s="322"/>
      <c r="GB239" s="322"/>
      <c r="GC239" s="322"/>
      <c r="GD239" s="322"/>
      <c r="GE239" s="322"/>
      <c r="GF239" s="322"/>
      <c r="GG239" s="322"/>
      <c r="GH239" s="322"/>
      <c r="GI239" s="322"/>
      <c r="GJ239" s="322"/>
      <c r="GK239" s="322"/>
      <c r="GL239" s="322"/>
      <c r="GM239" s="322"/>
      <c r="GN239" s="322"/>
      <c r="GO239" s="322"/>
      <c r="GP239" s="322"/>
      <c r="GQ239" s="322"/>
      <c r="GR239" s="322"/>
      <c r="GS239" s="322"/>
      <c r="GT239" s="322"/>
      <c r="GU239" s="322"/>
      <c r="GV239" s="322"/>
      <c r="GW239" s="322"/>
      <c r="GX239" s="322"/>
      <c r="GY239" s="322"/>
      <c r="GZ239" s="322"/>
      <c r="HA239" s="322"/>
      <c r="HB239" s="322"/>
      <c r="HC239" s="322"/>
      <c r="HD239" s="322"/>
      <c r="HE239" s="322"/>
      <c r="HF239" s="322"/>
      <c r="HG239" s="322"/>
      <c r="HH239" s="322"/>
      <c r="HI239" s="322"/>
      <c r="HJ239" s="322"/>
      <c r="HK239" s="322"/>
      <c r="HL239" s="322"/>
      <c r="HM239" s="322"/>
      <c r="HN239" s="322"/>
      <c r="HO239" s="322"/>
      <c r="HP239" s="322"/>
      <c r="HQ239" s="322"/>
      <c r="HR239" s="322"/>
      <c r="HS239" s="322"/>
      <c r="HT239" s="322"/>
      <c r="HU239" s="322"/>
      <c r="HV239" s="322"/>
      <c r="HW239" s="322"/>
      <c r="HX239" s="322"/>
      <c r="HY239" s="322"/>
      <c r="HZ239" s="322"/>
      <c r="IA239" s="322"/>
      <c r="IB239" s="322"/>
      <c r="IC239" s="322"/>
    </row>
    <row r="240" spans="1:237" x14ac:dyDescent="0.25">
      <c r="A240" s="314"/>
      <c r="B240" s="314"/>
      <c r="C240" s="314"/>
      <c r="D240" s="314"/>
      <c r="E240" s="314"/>
      <c r="BV240" s="322"/>
      <c r="BW240" s="322"/>
      <c r="BX240" s="322"/>
      <c r="BY240" s="322"/>
      <c r="BZ240" s="322"/>
      <c r="CA240" s="322"/>
      <c r="CB240" s="322"/>
      <c r="CC240" s="322"/>
      <c r="CD240" s="322"/>
      <c r="CE240" s="322"/>
      <c r="CF240" s="322"/>
      <c r="CG240" s="322"/>
      <c r="CH240" s="322"/>
      <c r="CI240" s="322"/>
      <c r="CJ240" s="322"/>
      <c r="CK240" s="322"/>
      <c r="CL240" s="322"/>
      <c r="CM240" s="322"/>
      <c r="CN240" s="322"/>
      <c r="CO240" s="322"/>
      <c r="CP240" s="322"/>
      <c r="CQ240" s="322"/>
      <c r="CR240" s="322"/>
      <c r="CS240" s="322"/>
      <c r="CT240" s="322"/>
      <c r="CU240" s="322"/>
      <c r="CV240" s="322"/>
      <c r="CW240" s="322"/>
      <c r="CX240" s="322"/>
      <c r="CY240" s="322"/>
      <c r="CZ240" s="322"/>
      <c r="DA240" s="322"/>
      <c r="DB240" s="322"/>
      <c r="DC240" s="322"/>
      <c r="DD240" s="322"/>
      <c r="DE240" s="322"/>
      <c r="DF240" s="322"/>
      <c r="DG240" s="322"/>
      <c r="DH240" s="322"/>
      <c r="DI240" s="322"/>
      <c r="DJ240" s="322"/>
      <c r="DK240" s="322"/>
      <c r="DL240" s="322"/>
      <c r="DM240" s="322"/>
      <c r="DN240" s="322"/>
      <c r="DO240" s="322"/>
      <c r="DP240" s="322"/>
      <c r="DQ240" s="322"/>
      <c r="DR240" s="322"/>
      <c r="DS240" s="322"/>
      <c r="DT240" s="322"/>
      <c r="DU240" s="322"/>
      <c r="DV240" s="322"/>
      <c r="DW240" s="322"/>
      <c r="DX240" s="322"/>
      <c r="DY240" s="322"/>
      <c r="DZ240" s="322"/>
      <c r="EA240" s="322"/>
      <c r="EB240" s="322"/>
      <c r="EC240" s="322"/>
      <c r="ED240" s="322"/>
      <c r="EE240" s="322"/>
      <c r="EF240" s="322"/>
      <c r="EG240" s="322"/>
      <c r="EH240" s="322"/>
      <c r="EI240" s="322"/>
      <c r="EJ240" s="322"/>
      <c r="EK240" s="322"/>
      <c r="EL240" s="322"/>
      <c r="EM240" s="322"/>
      <c r="EN240" s="322"/>
      <c r="EO240" s="322"/>
      <c r="EP240" s="322"/>
      <c r="EQ240" s="322"/>
      <c r="ER240" s="322"/>
      <c r="ES240" s="322"/>
      <c r="ET240" s="322"/>
      <c r="EU240" s="322"/>
      <c r="EV240" s="322"/>
      <c r="EW240" s="322"/>
      <c r="EX240" s="322"/>
      <c r="EY240" s="322"/>
      <c r="EZ240" s="322"/>
      <c r="FA240" s="322"/>
      <c r="FB240" s="322"/>
      <c r="FC240" s="322"/>
      <c r="FD240" s="322"/>
      <c r="FE240" s="322"/>
      <c r="FF240" s="322"/>
      <c r="FG240" s="322"/>
      <c r="FH240" s="322"/>
      <c r="FI240" s="322"/>
      <c r="FJ240" s="322"/>
      <c r="FK240" s="322"/>
      <c r="FL240" s="322"/>
      <c r="FM240" s="322"/>
      <c r="FN240" s="322"/>
      <c r="FO240" s="322"/>
      <c r="FP240" s="322"/>
      <c r="FQ240" s="322"/>
      <c r="FR240" s="322"/>
      <c r="FS240" s="322"/>
      <c r="FT240" s="322"/>
      <c r="FU240" s="322"/>
      <c r="FV240" s="322"/>
      <c r="FW240" s="322"/>
      <c r="FX240" s="322"/>
      <c r="FY240" s="322"/>
      <c r="FZ240" s="322"/>
      <c r="GA240" s="322"/>
      <c r="GB240" s="322"/>
      <c r="GC240" s="322"/>
      <c r="GD240" s="322"/>
      <c r="GE240" s="322"/>
      <c r="GF240" s="322"/>
      <c r="GG240" s="322"/>
      <c r="GH240" s="322"/>
      <c r="GI240" s="322"/>
      <c r="GJ240" s="322"/>
      <c r="GK240" s="322"/>
      <c r="GL240" s="322"/>
      <c r="GM240" s="322"/>
      <c r="GN240" s="322"/>
      <c r="GO240" s="322"/>
      <c r="GP240" s="322"/>
      <c r="GQ240" s="322"/>
      <c r="GR240" s="322"/>
      <c r="GS240" s="322"/>
      <c r="GT240" s="322"/>
      <c r="GU240" s="322"/>
      <c r="GV240" s="322"/>
      <c r="GW240" s="322"/>
      <c r="GX240" s="322"/>
      <c r="GY240" s="322"/>
      <c r="GZ240" s="322"/>
      <c r="HA240" s="322"/>
      <c r="HB240" s="322"/>
      <c r="HC240" s="322"/>
      <c r="HD240" s="322"/>
      <c r="HE240" s="322"/>
      <c r="HF240" s="322"/>
      <c r="HG240" s="322"/>
      <c r="HH240" s="322"/>
      <c r="HI240" s="322"/>
      <c r="HJ240" s="322"/>
      <c r="HK240" s="322"/>
      <c r="HL240" s="322"/>
      <c r="HM240" s="322"/>
      <c r="HN240" s="322"/>
      <c r="HO240" s="322"/>
      <c r="HP240" s="322"/>
      <c r="HQ240" s="322"/>
      <c r="HR240" s="322"/>
      <c r="HS240" s="322"/>
      <c r="HT240" s="322"/>
      <c r="HU240" s="322"/>
      <c r="HV240" s="322"/>
      <c r="HW240" s="322"/>
      <c r="HX240" s="322"/>
      <c r="HY240" s="322"/>
      <c r="HZ240" s="322"/>
      <c r="IA240" s="322"/>
      <c r="IB240" s="322"/>
      <c r="IC240" s="322"/>
    </row>
    <row r="241" spans="1:237" x14ac:dyDescent="0.25">
      <c r="A241" s="314"/>
      <c r="B241" s="314"/>
      <c r="C241" s="314"/>
      <c r="D241" s="314"/>
      <c r="E241" s="314"/>
      <c r="BV241" s="322"/>
      <c r="BW241" s="322"/>
      <c r="BX241" s="322"/>
      <c r="BY241" s="322"/>
      <c r="BZ241" s="322"/>
      <c r="CA241" s="322"/>
      <c r="CB241" s="322"/>
      <c r="CC241" s="322"/>
      <c r="CD241" s="322"/>
      <c r="CE241" s="322"/>
      <c r="CF241" s="322"/>
      <c r="CG241" s="322"/>
      <c r="CH241" s="322"/>
      <c r="CI241" s="322"/>
      <c r="CJ241" s="322"/>
      <c r="CK241" s="322"/>
      <c r="CL241" s="322"/>
      <c r="CM241" s="322"/>
      <c r="CN241" s="322"/>
      <c r="CO241" s="322"/>
      <c r="CP241" s="322"/>
      <c r="CQ241" s="322"/>
      <c r="CR241" s="322"/>
      <c r="CS241" s="322"/>
      <c r="CT241" s="322"/>
      <c r="CU241" s="322"/>
      <c r="CV241" s="322"/>
      <c r="CW241" s="322"/>
      <c r="CX241" s="322"/>
      <c r="CY241" s="322"/>
      <c r="CZ241" s="322"/>
      <c r="DA241" s="322"/>
      <c r="DB241" s="322"/>
      <c r="DC241" s="322"/>
      <c r="DD241" s="322"/>
      <c r="DE241" s="322"/>
      <c r="DF241" s="322"/>
      <c r="DG241" s="322"/>
      <c r="DH241" s="322"/>
      <c r="DI241" s="322"/>
      <c r="DJ241" s="322"/>
      <c r="DK241" s="322"/>
      <c r="DL241" s="322"/>
      <c r="DM241" s="322"/>
      <c r="DN241" s="322"/>
      <c r="DO241" s="322"/>
      <c r="DP241" s="322"/>
      <c r="DQ241" s="322"/>
      <c r="DR241" s="322"/>
      <c r="DS241" s="322"/>
      <c r="DT241" s="322"/>
      <c r="DU241" s="322"/>
      <c r="DV241" s="322"/>
      <c r="DW241" s="322"/>
      <c r="DX241" s="322"/>
      <c r="DY241" s="322"/>
      <c r="DZ241" s="322"/>
      <c r="EA241" s="322"/>
      <c r="EB241" s="322"/>
      <c r="EC241" s="322"/>
      <c r="ED241" s="322"/>
      <c r="EE241" s="322"/>
      <c r="EF241" s="322"/>
      <c r="EG241" s="322"/>
      <c r="EH241" s="322"/>
      <c r="EI241" s="322"/>
      <c r="EJ241" s="322"/>
      <c r="EK241" s="322"/>
      <c r="EL241" s="322"/>
      <c r="EM241" s="322"/>
      <c r="EN241" s="322"/>
      <c r="EO241" s="322"/>
      <c r="EP241" s="322"/>
      <c r="EQ241" s="322"/>
      <c r="ER241" s="322"/>
      <c r="ES241" s="322"/>
      <c r="ET241" s="322"/>
      <c r="EU241" s="322"/>
      <c r="EV241" s="322"/>
      <c r="EW241" s="322"/>
      <c r="EX241" s="322"/>
      <c r="EY241" s="322"/>
      <c r="EZ241" s="322"/>
      <c r="FA241" s="322"/>
      <c r="FB241" s="322"/>
      <c r="FC241" s="322"/>
      <c r="FD241" s="322"/>
      <c r="FE241" s="322"/>
      <c r="FF241" s="322"/>
      <c r="FG241" s="322"/>
      <c r="FH241" s="322"/>
      <c r="FI241" s="322"/>
      <c r="FJ241" s="322"/>
      <c r="FK241" s="322"/>
      <c r="FL241" s="322"/>
      <c r="FM241" s="322"/>
      <c r="FN241" s="322"/>
      <c r="FO241" s="322"/>
      <c r="FP241" s="322"/>
      <c r="FQ241" s="322"/>
      <c r="FR241" s="322"/>
      <c r="FS241" s="322"/>
      <c r="FT241" s="322"/>
      <c r="FU241" s="322"/>
      <c r="FV241" s="322"/>
      <c r="FW241" s="322"/>
      <c r="FX241" s="322"/>
      <c r="FY241" s="322"/>
      <c r="FZ241" s="322"/>
      <c r="GA241" s="322"/>
      <c r="GB241" s="322"/>
      <c r="GC241" s="322"/>
      <c r="GD241" s="322"/>
      <c r="GE241" s="322"/>
      <c r="GF241" s="322"/>
      <c r="GG241" s="322"/>
      <c r="GH241" s="322"/>
      <c r="GI241" s="322"/>
      <c r="GJ241" s="322"/>
      <c r="GK241" s="322"/>
      <c r="GL241" s="322"/>
      <c r="GM241" s="322"/>
      <c r="GN241" s="322"/>
      <c r="GO241" s="322"/>
      <c r="GP241" s="322"/>
      <c r="GQ241" s="322"/>
      <c r="GR241" s="322"/>
      <c r="GS241" s="322"/>
      <c r="GT241" s="322"/>
      <c r="GU241" s="322"/>
      <c r="GV241" s="322"/>
      <c r="GW241" s="322"/>
      <c r="GX241" s="322"/>
      <c r="GY241" s="322"/>
      <c r="GZ241" s="322"/>
      <c r="HA241" s="322"/>
      <c r="HB241" s="322"/>
      <c r="HC241" s="322"/>
      <c r="HD241" s="322"/>
      <c r="HE241" s="322"/>
      <c r="HF241" s="322"/>
      <c r="HG241" s="322"/>
      <c r="HH241" s="322"/>
      <c r="HI241" s="322"/>
      <c r="HJ241" s="322"/>
      <c r="HK241" s="322"/>
      <c r="HL241" s="322"/>
      <c r="HM241" s="322"/>
      <c r="HN241" s="322"/>
      <c r="HO241" s="322"/>
      <c r="HP241" s="322"/>
      <c r="HQ241" s="322"/>
      <c r="HR241" s="322"/>
      <c r="HS241" s="322"/>
      <c r="HT241" s="322"/>
      <c r="HU241" s="322"/>
      <c r="HV241" s="322"/>
      <c r="HW241" s="322"/>
      <c r="HX241" s="322"/>
      <c r="HY241" s="322"/>
      <c r="HZ241" s="322"/>
      <c r="IA241" s="322"/>
      <c r="IB241" s="322"/>
      <c r="IC241" s="322"/>
    </row>
    <row r="242" spans="1:237" x14ac:dyDescent="0.25">
      <c r="A242" s="314"/>
      <c r="B242" s="314"/>
      <c r="C242" s="314"/>
      <c r="D242" s="314"/>
      <c r="E242" s="314"/>
      <c r="BV242" s="322"/>
      <c r="BW242" s="322"/>
      <c r="BX242" s="322"/>
      <c r="BY242" s="322"/>
      <c r="BZ242" s="322"/>
      <c r="CA242" s="322"/>
      <c r="CB242" s="322"/>
      <c r="CC242" s="322"/>
      <c r="CD242" s="322"/>
      <c r="CE242" s="322"/>
      <c r="CF242" s="322"/>
      <c r="CG242" s="322"/>
      <c r="CH242" s="322"/>
      <c r="CI242" s="322"/>
      <c r="CJ242" s="322"/>
      <c r="CK242" s="322"/>
      <c r="CL242" s="322"/>
      <c r="CM242" s="322"/>
      <c r="CN242" s="322"/>
      <c r="CO242" s="322"/>
      <c r="CP242" s="322"/>
      <c r="CQ242" s="322"/>
      <c r="CR242" s="322"/>
      <c r="CS242" s="322"/>
      <c r="CT242" s="322"/>
      <c r="CU242" s="322"/>
      <c r="CV242" s="322"/>
      <c r="CW242" s="322"/>
      <c r="CX242" s="322"/>
      <c r="CY242" s="322"/>
      <c r="CZ242" s="322"/>
      <c r="DA242" s="322"/>
      <c r="DB242" s="322"/>
      <c r="DC242" s="322"/>
      <c r="DD242" s="322"/>
      <c r="DE242" s="322"/>
      <c r="DF242" s="322"/>
      <c r="DG242" s="322"/>
      <c r="DH242" s="322"/>
      <c r="DI242" s="322"/>
      <c r="DJ242" s="322"/>
      <c r="DK242" s="322"/>
      <c r="DL242" s="322"/>
      <c r="DM242" s="322"/>
      <c r="DN242" s="322"/>
      <c r="DO242" s="322"/>
      <c r="DP242" s="322"/>
      <c r="DQ242" s="322"/>
      <c r="DR242" s="322"/>
      <c r="DS242" s="322"/>
      <c r="DT242" s="322"/>
      <c r="DU242" s="322"/>
      <c r="DV242" s="322"/>
      <c r="DW242" s="322"/>
      <c r="DX242" s="322"/>
      <c r="DY242" s="322"/>
      <c r="DZ242" s="322"/>
      <c r="EA242" s="322"/>
      <c r="EB242" s="322"/>
      <c r="EC242" s="322"/>
      <c r="ED242" s="322"/>
      <c r="EE242" s="322"/>
      <c r="EF242" s="322"/>
      <c r="EG242" s="322"/>
      <c r="EH242" s="322"/>
      <c r="EI242" s="322"/>
      <c r="EJ242" s="322"/>
      <c r="EK242" s="322"/>
      <c r="EL242" s="322"/>
      <c r="EM242" s="322"/>
      <c r="EN242" s="322"/>
      <c r="EO242" s="322"/>
      <c r="EP242" s="322"/>
      <c r="EQ242" s="322"/>
      <c r="ER242" s="322"/>
      <c r="ES242" s="322"/>
      <c r="ET242" s="322"/>
      <c r="EU242" s="322"/>
      <c r="EV242" s="322"/>
      <c r="EW242" s="322"/>
      <c r="EX242" s="322"/>
      <c r="EY242" s="322"/>
      <c r="EZ242" s="322"/>
      <c r="FA242" s="322"/>
      <c r="FB242" s="322"/>
      <c r="FC242" s="322"/>
      <c r="FD242" s="322"/>
      <c r="FE242" s="322"/>
      <c r="FF242" s="322"/>
      <c r="FG242" s="322"/>
      <c r="FH242" s="322"/>
      <c r="FI242" s="322"/>
      <c r="FJ242" s="322"/>
      <c r="FK242" s="322"/>
      <c r="FL242" s="322"/>
      <c r="FM242" s="322"/>
      <c r="FN242" s="322"/>
      <c r="FO242" s="322"/>
      <c r="FP242" s="322"/>
      <c r="FQ242" s="322"/>
      <c r="FR242" s="322"/>
      <c r="FS242" s="322"/>
      <c r="FT242" s="322"/>
      <c r="FU242" s="322"/>
      <c r="FV242" s="322"/>
      <c r="FW242" s="322"/>
      <c r="FX242" s="322"/>
      <c r="FY242" s="322"/>
      <c r="FZ242" s="322"/>
      <c r="GA242" s="322"/>
      <c r="GB242" s="322"/>
      <c r="GC242" s="322"/>
      <c r="GD242" s="322"/>
      <c r="GE242" s="322"/>
      <c r="GF242" s="322"/>
      <c r="GG242" s="322"/>
      <c r="GH242" s="322"/>
      <c r="GI242" s="322"/>
      <c r="GJ242" s="322"/>
      <c r="GK242" s="322"/>
      <c r="GL242" s="322"/>
      <c r="GM242" s="322"/>
      <c r="GN242" s="322"/>
      <c r="GO242" s="322"/>
      <c r="GP242" s="322"/>
      <c r="GQ242" s="322"/>
      <c r="GR242" s="322"/>
      <c r="GS242" s="322"/>
      <c r="GT242" s="322"/>
      <c r="GU242" s="322"/>
      <c r="GV242" s="322"/>
      <c r="GW242" s="322"/>
      <c r="GX242" s="322"/>
      <c r="GY242" s="322"/>
      <c r="GZ242" s="322"/>
      <c r="HA242" s="322"/>
      <c r="HB242" s="322"/>
      <c r="HC242" s="322"/>
      <c r="HD242" s="322"/>
      <c r="HE242" s="322"/>
      <c r="HF242" s="322"/>
      <c r="HG242" s="322"/>
      <c r="HH242" s="322"/>
      <c r="HI242" s="322"/>
      <c r="HJ242" s="322"/>
      <c r="HK242" s="322"/>
      <c r="HL242" s="322"/>
      <c r="HM242" s="322"/>
      <c r="HN242" s="322"/>
      <c r="HO242" s="322"/>
      <c r="HP242" s="322"/>
      <c r="HQ242" s="322"/>
      <c r="HR242" s="322"/>
      <c r="HS242" s="322"/>
      <c r="HT242" s="322"/>
      <c r="HU242" s="322"/>
      <c r="HV242" s="322"/>
      <c r="HW242" s="322"/>
      <c r="HX242" s="322"/>
      <c r="HY242" s="322"/>
      <c r="HZ242" s="322"/>
      <c r="IA242" s="322"/>
      <c r="IB242" s="322"/>
      <c r="IC242" s="322"/>
    </row>
    <row r="243" spans="1:237" x14ac:dyDescent="0.25">
      <c r="A243" s="314"/>
      <c r="B243" s="314"/>
      <c r="C243" s="314"/>
      <c r="D243" s="314"/>
      <c r="E243" s="314"/>
      <c r="BV243" s="322"/>
      <c r="BW243" s="322"/>
      <c r="BX243" s="322"/>
      <c r="BY243" s="322"/>
      <c r="BZ243" s="322"/>
      <c r="CA243" s="322"/>
      <c r="CB243" s="322"/>
      <c r="CC243" s="322"/>
      <c r="CD243" s="322"/>
      <c r="CE243" s="322"/>
      <c r="CF243" s="322"/>
      <c r="CG243" s="322"/>
      <c r="CH243" s="322"/>
      <c r="CI243" s="322"/>
      <c r="CJ243" s="322"/>
      <c r="CK243" s="322"/>
      <c r="CL243" s="322"/>
      <c r="CM243" s="322"/>
      <c r="CN243" s="322"/>
      <c r="CO243" s="322"/>
      <c r="CP243" s="322"/>
      <c r="CQ243" s="322"/>
      <c r="CR243" s="322"/>
      <c r="CS243" s="322"/>
      <c r="CT243" s="322"/>
      <c r="CU243" s="322"/>
      <c r="CV243" s="322"/>
      <c r="CW243" s="322"/>
      <c r="CX243" s="322"/>
      <c r="CY243" s="322"/>
      <c r="CZ243" s="322"/>
      <c r="DA243" s="322"/>
      <c r="DB243" s="322"/>
      <c r="DC243" s="322"/>
      <c r="DD243" s="322"/>
      <c r="DE243" s="322"/>
      <c r="DF243" s="322"/>
      <c r="DG243" s="322"/>
      <c r="DH243" s="322"/>
      <c r="DI243" s="322"/>
      <c r="DJ243" s="322"/>
      <c r="DK243" s="322"/>
      <c r="DL243" s="322"/>
      <c r="DM243" s="322"/>
      <c r="DN243" s="322"/>
      <c r="DO243" s="322"/>
      <c r="DP243" s="322"/>
      <c r="DQ243" s="322"/>
      <c r="DR243" s="322"/>
      <c r="DS243" s="322"/>
      <c r="DT243" s="322"/>
      <c r="DU243" s="322"/>
      <c r="DV243" s="322"/>
      <c r="DW243" s="322"/>
      <c r="DX243" s="322"/>
      <c r="DY243" s="322"/>
      <c r="DZ243" s="322"/>
      <c r="EA243" s="322"/>
      <c r="EB243" s="322"/>
      <c r="EC243" s="322"/>
      <c r="ED243" s="322"/>
      <c r="EE243" s="322"/>
      <c r="EF243" s="322"/>
      <c r="EG243" s="322"/>
      <c r="EH243" s="322"/>
      <c r="EI243" s="322"/>
      <c r="EJ243" s="322"/>
      <c r="EK243" s="322"/>
      <c r="EL243" s="322"/>
      <c r="EM243" s="322"/>
      <c r="EN243" s="322"/>
      <c r="EO243" s="322"/>
      <c r="EP243" s="322"/>
      <c r="EQ243" s="322"/>
      <c r="ER243" s="322"/>
      <c r="ES243" s="322"/>
      <c r="ET243" s="322"/>
      <c r="EU243" s="322"/>
      <c r="EV243" s="322"/>
      <c r="EW243" s="322"/>
      <c r="EX243" s="322"/>
      <c r="EY243" s="322"/>
      <c r="EZ243" s="322"/>
      <c r="FA243" s="322"/>
      <c r="FB243" s="322"/>
      <c r="FC243" s="322"/>
      <c r="FD243" s="322"/>
      <c r="FE243" s="322"/>
      <c r="FF243" s="322"/>
      <c r="FG243" s="322"/>
      <c r="FH243" s="322"/>
      <c r="FI243" s="322"/>
      <c r="FJ243" s="322"/>
      <c r="FK243" s="322"/>
      <c r="FL243" s="322"/>
      <c r="FM243" s="322"/>
      <c r="FN243" s="322"/>
      <c r="FO243" s="322"/>
      <c r="FP243" s="322"/>
      <c r="FQ243" s="322"/>
      <c r="FR243" s="322"/>
      <c r="FS243" s="322"/>
      <c r="FT243" s="322"/>
      <c r="FU243" s="322"/>
      <c r="FV243" s="322"/>
      <c r="FW243" s="322"/>
      <c r="FX243" s="322"/>
      <c r="FY243" s="322"/>
      <c r="FZ243" s="322"/>
      <c r="GA243" s="322"/>
      <c r="GB243" s="322"/>
      <c r="GC243" s="322"/>
      <c r="GD243" s="322"/>
      <c r="GE243" s="322"/>
      <c r="GF243" s="322"/>
      <c r="GG243" s="322"/>
      <c r="GH243" s="322"/>
      <c r="GI243" s="322"/>
      <c r="GJ243" s="322"/>
      <c r="GK243" s="322"/>
      <c r="GL243" s="322"/>
      <c r="GM243" s="322"/>
      <c r="GN243" s="322"/>
      <c r="GO243" s="322"/>
      <c r="GP243" s="322"/>
      <c r="GQ243" s="322"/>
      <c r="GR243" s="322"/>
      <c r="GS243" s="322"/>
      <c r="GT243" s="322"/>
      <c r="GU243" s="322"/>
      <c r="GV243" s="322"/>
      <c r="GW243" s="322"/>
      <c r="GX243" s="322"/>
      <c r="GY243" s="322"/>
      <c r="GZ243" s="322"/>
      <c r="HA243" s="322"/>
      <c r="HB243" s="322"/>
      <c r="HC243" s="322"/>
      <c r="HD243" s="322"/>
      <c r="HE243" s="322"/>
      <c r="HF243" s="322"/>
      <c r="HG243" s="322"/>
      <c r="HH243" s="322"/>
      <c r="HI243" s="322"/>
      <c r="HJ243" s="322"/>
      <c r="HK243" s="322"/>
      <c r="HL243" s="322"/>
      <c r="HM243" s="322"/>
      <c r="HN243" s="322"/>
      <c r="HO243" s="322"/>
      <c r="HP243" s="322"/>
      <c r="HQ243" s="322"/>
      <c r="HR243" s="322"/>
      <c r="HS243" s="322"/>
      <c r="HT243" s="322"/>
      <c r="HU243" s="322"/>
      <c r="HV243" s="322"/>
      <c r="HW243" s="322"/>
      <c r="HX243" s="322"/>
      <c r="HY243" s="322"/>
      <c r="HZ243" s="322"/>
      <c r="IA243" s="322"/>
      <c r="IB243" s="322"/>
      <c r="IC243" s="322"/>
    </row>
    <row r="244" spans="1:237" x14ac:dyDescent="0.25">
      <c r="A244" s="314"/>
      <c r="B244" s="316"/>
      <c r="C244" s="316"/>
      <c r="D244" s="316"/>
      <c r="E244" s="316"/>
      <c r="F244" s="316"/>
      <c r="G244" s="316"/>
      <c r="BV244" s="322"/>
      <c r="BW244" s="322"/>
      <c r="BX244" s="322"/>
      <c r="BY244" s="322"/>
      <c r="BZ244" s="322"/>
      <c r="CA244" s="322"/>
      <c r="CB244" s="322"/>
      <c r="CC244" s="322"/>
      <c r="CD244" s="322"/>
      <c r="CE244" s="322"/>
      <c r="CF244" s="322"/>
      <c r="CG244" s="322"/>
      <c r="CH244" s="322"/>
      <c r="CI244" s="322"/>
      <c r="CJ244" s="322"/>
      <c r="CK244" s="322"/>
      <c r="CL244" s="322"/>
      <c r="CM244" s="322"/>
      <c r="CN244" s="322"/>
      <c r="CO244" s="322"/>
      <c r="CP244" s="322"/>
      <c r="CQ244" s="322"/>
      <c r="CR244" s="322"/>
      <c r="CS244" s="322"/>
      <c r="CT244" s="322"/>
      <c r="CU244" s="322"/>
      <c r="CV244" s="322"/>
      <c r="CW244" s="322"/>
      <c r="CX244" s="322"/>
      <c r="CY244" s="322"/>
      <c r="CZ244" s="322"/>
      <c r="DA244" s="322"/>
      <c r="DB244" s="322"/>
      <c r="DC244" s="322"/>
      <c r="DD244" s="322"/>
      <c r="DE244" s="322"/>
      <c r="DF244" s="322"/>
      <c r="DG244" s="322"/>
      <c r="DH244" s="322"/>
      <c r="DI244" s="322"/>
      <c r="DJ244" s="322"/>
      <c r="DK244" s="322"/>
      <c r="DL244" s="322"/>
      <c r="DM244" s="322"/>
      <c r="DN244" s="322"/>
      <c r="DO244" s="322"/>
      <c r="DP244" s="322"/>
      <c r="DQ244" s="322"/>
      <c r="DR244" s="322"/>
      <c r="DS244" s="322"/>
      <c r="DT244" s="322"/>
      <c r="DU244" s="322"/>
      <c r="DV244" s="322"/>
      <c r="DW244" s="322"/>
      <c r="DX244" s="322"/>
      <c r="DY244" s="322"/>
      <c r="DZ244" s="322"/>
      <c r="EA244" s="322"/>
      <c r="EB244" s="322"/>
      <c r="EC244" s="322"/>
      <c r="ED244" s="322"/>
      <c r="EE244" s="322"/>
      <c r="EF244" s="322"/>
      <c r="EG244" s="322"/>
      <c r="EH244" s="322"/>
      <c r="EI244" s="322"/>
      <c r="EJ244" s="322"/>
      <c r="EK244" s="322"/>
      <c r="EL244" s="322"/>
      <c r="EM244" s="322"/>
      <c r="EN244" s="322"/>
      <c r="EO244" s="322"/>
      <c r="EP244" s="322"/>
      <c r="EQ244" s="322"/>
      <c r="ER244" s="322"/>
      <c r="ES244" s="322"/>
      <c r="ET244" s="322"/>
      <c r="EU244" s="322"/>
      <c r="EV244" s="322"/>
      <c r="EW244" s="322"/>
      <c r="EX244" s="322"/>
      <c r="EY244" s="322"/>
      <c r="EZ244" s="322"/>
      <c r="FA244" s="322"/>
      <c r="FB244" s="322"/>
      <c r="FC244" s="322"/>
      <c r="FD244" s="322"/>
      <c r="FE244" s="322"/>
      <c r="FF244" s="322"/>
      <c r="FG244" s="322"/>
      <c r="FH244" s="322"/>
      <c r="FI244" s="322"/>
      <c r="FJ244" s="322"/>
      <c r="FK244" s="322"/>
      <c r="FL244" s="322"/>
      <c r="FM244" s="322"/>
      <c r="FN244" s="322"/>
      <c r="FO244" s="322"/>
      <c r="FP244" s="322"/>
      <c r="FQ244" s="322"/>
      <c r="FR244" s="322"/>
      <c r="FS244" s="322"/>
      <c r="FT244" s="322"/>
      <c r="FU244" s="322"/>
      <c r="FV244" s="322"/>
      <c r="FW244" s="322"/>
      <c r="FX244" s="322"/>
      <c r="FY244" s="322"/>
      <c r="FZ244" s="322"/>
      <c r="GA244" s="322"/>
      <c r="GB244" s="322"/>
      <c r="GC244" s="322"/>
      <c r="GD244" s="322"/>
      <c r="GE244" s="322"/>
      <c r="GF244" s="322"/>
      <c r="GG244" s="322"/>
      <c r="GH244" s="322"/>
      <c r="GI244" s="322"/>
      <c r="GJ244" s="322"/>
      <c r="GK244" s="322"/>
      <c r="GL244" s="322"/>
      <c r="GM244" s="322"/>
      <c r="GN244" s="322"/>
      <c r="GO244" s="322"/>
      <c r="GP244" s="322"/>
      <c r="GQ244" s="322"/>
      <c r="GR244" s="322"/>
      <c r="GS244" s="322"/>
      <c r="GT244" s="322"/>
      <c r="GU244" s="322"/>
      <c r="GV244" s="322"/>
      <c r="GW244" s="322"/>
      <c r="GX244" s="322"/>
      <c r="GY244" s="322"/>
      <c r="GZ244" s="322"/>
      <c r="HA244" s="322"/>
      <c r="HB244" s="322"/>
      <c r="HC244" s="322"/>
      <c r="HD244" s="322"/>
      <c r="HE244" s="322"/>
      <c r="HF244" s="322"/>
      <c r="HG244" s="322"/>
      <c r="HH244" s="322"/>
      <c r="HI244" s="322"/>
      <c r="HJ244" s="322"/>
      <c r="HK244" s="322"/>
      <c r="HL244" s="322"/>
      <c r="HM244" s="322"/>
      <c r="HN244" s="322"/>
      <c r="HO244" s="322"/>
      <c r="HP244" s="322"/>
      <c r="HQ244" s="322"/>
      <c r="HR244" s="322"/>
      <c r="HS244" s="322"/>
      <c r="HT244" s="322"/>
      <c r="HU244" s="322"/>
      <c r="HV244" s="322"/>
      <c r="HW244" s="322"/>
      <c r="HX244" s="322"/>
      <c r="HY244" s="322"/>
      <c r="HZ244" s="322"/>
      <c r="IA244" s="322"/>
      <c r="IB244" s="322"/>
      <c r="IC244" s="322"/>
    </row>
    <row r="245" spans="1:237" s="314" customFormat="1" x14ac:dyDescent="0.25">
      <c r="B245" s="316"/>
      <c r="C245" s="316"/>
      <c r="D245" s="316"/>
      <c r="E245" s="316"/>
      <c r="F245" s="316"/>
      <c r="G245" s="316"/>
      <c r="H245" s="316"/>
      <c r="I245" s="316"/>
      <c r="J245" s="316"/>
      <c r="K245" s="316"/>
      <c r="L245" s="316"/>
      <c r="M245" s="316"/>
      <c r="N245" s="316"/>
      <c r="O245" s="316"/>
      <c r="P245" s="316"/>
    </row>
    <row r="246" spans="1:237" s="314" customFormat="1" x14ac:dyDescent="0.25">
      <c r="B246" s="316"/>
      <c r="C246" s="316"/>
      <c r="D246" s="316"/>
      <c r="E246" s="316"/>
      <c r="F246" s="316"/>
      <c r="G246" s="316"/>
      <c r="H246" s="316"/>
      <c r="I246" s="316"/>
      <c r="J246" s="316"/>
      <c r="K246" s="316"/>
      <c r="L246" s="316"/>
      <c r="M246" s="316"/>
      <c r="N246" s="316"/>
      <c r="O246" s="316"/>
      <c r="P246" s="316"/>
    </row>
    <row r="247" spans="1:237" s="314" customFormat="1" x14ac:dyDescent="0.25">
      <c r="B247" s="316"/>
      <c r="C247" s="316"/>
      <c r="D247" s="316"/>
      <c r="E247" s="316"/>
      <c r="F247" s="316"/>
      <c r="G247" s="316"/>
      <c r="H247" s="316"/>
      <c r="I247" s="316"/>
      <c r="J247" s="316"/>
      <c r="K247" s="316"/>
      <c r="L247" s="316"/>
      <c r="M247" s="316"/>
      <c r="N247" s="316"/>
      <c r="O247" s="316"/>
      <c r="P247" s="316"/>
    </row>
    <row r="248" spans="1:237" s="314" customFormat="1" x14ac:dyDescent="0.25">
      <c r="B248" s="316"/>
      <c r="C248" s="316"/>
      <c r="D248" s="316"/>
      <c r="E248" s="316"/>
      <c r="F248" s="316"/>
      <c r="G248" s="316"/>
      <c r="H248" s="316"/>
      <c r="I248" s="316"/>
      <c r="J248" s="316"/>
      <c r="K248" s="316"/>
      <c r="L248" s="316"/>
      <c r="M248" s="316"/>
      <c r="N248" s="316"/>
      <c r="O248" s="316"/>
      <c r="P248" s="316"/>
    </row>
    <row r="249" spans="1:237" s="314" customFormat="1" x14ac:dyDescent="0.25">
      <c r="B249" s="316"/>
      <c r="C249" s="316"/>
      <c r="D249" s="316"/>
      <c r="E249" s="316"/>
      <c r="F249" s="316"/>
      <c r="G249" s="316"/>
      <c r="H249" s="316"/>
      <c r="I249" s="316"/>
      <c r="J249" s="316"/>
      <c r="K249" s="316"/>
      <c r="L249" s="316"/>
      <c r="M249" s="316"/>
      <c r="N249" s="316"/>
      <c r="O249" s="316"/>
      <c r="P249" s="316"/>
    </row>
    <row r="250" spans="1:237" s="314" customFormat="1" x14ac:dyDescent="0.25">
      <c r="B250" s="316"/>
      <c r="C250" s="316"/>
      <c r="D250" s="316"/>
      <c r="E250" s="316"/>
      <c r="F250" s="316"/>
      <c r="G250" s="316"/>
      <c r="H250" s="316"/>
      <c r="I250" s="316"/>
      <c r="J250" s="316"/>
      <c r="K250" s="316"/>
      <c r="L250" s="316"/>
      <c r="M250" s="316"/>
      <c r="N250" s="316"/>
      <c r="O250" s="316"/>
      <c r="P250" s="316"/>
    </row>
    <row r="251" spans="1:237" s="314" customFormat="1" x14ac:dyDescent="0.25">
      <c r="B251" s="316"/>
      <c r="C251" s="316"/>
      <c r="D251" s="316"/>
      <c r="E251" s="316"/>
      <c r="F251" s="316"/>
      <c r="G251" s="316"/>
      <c r="H251" s="316"/>
      <c r="I251" s="316"/>
      <c r="J251" s="316"/>
      <c r="K251" s="316"/>
      <c r="L251" s="316"/>
      <c r="M251" s="316"/>
      <c r="N251" s="316"/>
      <c r="O251" s="316"/>
      <c r="P251" s="316"/>
    </row>
    <row r="252" spans="1:237" s="314" customFormat="1" x14ac:dyDescent="0.25">
      <c r="B252" s="316"/>
      <c r="C252" s="316"/>
      <c r="D252" s="316"/>
      <c r="E252" s="316"/>
      <c r="F252" s="316"/>
      <c r="G252" s="316"/>
      <c r="H252" s="316"/>
      <c r="I252" s="316"/>
      <c r="J252" s="316"/>
      <c r="K252" s="316"/>
      <c r="L252" s="316"/>
      <c r="M252" s="316"/>
      <c r="N252" s="316"/>
      <c r="O252" s="316"/>
      <c r="P252" s="316"/>
    </row>
    <row r="253" spans="1:237" s="314" customFormat="1" x14ac:dyDescent="0.25">
      <c r="H253" s="316"/>
      <c r="I253" s="316"/>
      <c r="J253" s="316"/>
      <c r="K253" s="316"/>
      <c r="L253" s="316"/>
      <c r="M253" s="316"/>
      <c r="N253" s="316"/>
      <c r="O253" s="316"/>
      <c r="P253" s="316"/>
    </row>
    <row r="254" spans="1:237" s="314" customFormat="1" x14ac:dyDescent="0.25">
      <c r="H254" s="316"/>
      <c r="I254" s="316"/>
      <c r="J254" s="316"/>
      <c r="K254" s="316"/>
      <c r="L254" s="316"/>
      <c r="M254" s="316"/>
      <c r="N254" s="316"/>
      <c r="O254" s="316"/>
      <c r="P254" s="316"/>
    </row>
    <row r="255" spans="1:237" s="314" customFormat="1" x14ac:dyDescent="0.25">
      <c r="H255" s="316"/>
      <c r="I255" s="316"/>
      <c r="J255" s="316"/>
      <c r="K255" s="316"/>
      <c r="L255" s="316"/>
      <c r="M255" s="316"/>
      <c r="N255" s="316"/>
      <c r="O255" s="316"/>
      <c r="P255" s="316"/>
    </row>
    <row r="256" spans="1:237" s="314" customFormat="1" x14ac:dyDescent="0.25">
      <c r="H256" s="316"/>
      <c r="I256" s="316"/>
      <c r="J256" s="316"/>
      <c r="K256" s="316"/>
      <c r="L256" s="316"/>
      <c r="M256" s="316"/>
      <c r="N256" s="316"/>
      <c r="O256" s="316"/>
      <c r="P256" s="316"/>
    </row>
    <row r="257" spans="8:16" s="314" customFormat="1" x14ac:dyDescent="0.25">
      <c r="H257" s="316"/>
      <c r="I257" s="316"/>
      <c r="J257" s="316"/>
      <c r="K257" s="316"/>
      <c r="L257" s="316"/>
      <c r="M257" s="316"/>
      <c r="N257" s="316"/>
      <c r="O257" s="316"/>
      <c r="P257" s="316"/>
    </row>
    <row r="258" spans="8:16" s="314" customFormat="1" x14ac:dyDescent="0.25">
      <c r="H258" s="316"/>
      <c r="I258" s="316"/>
      <c r="J258" s="316"/>
      <c r="K258" s="316"/>
      <c r="L258" s="316"/>
      <c r="M258" s="316"/>
      <c r="N258" s="316"/>
      <c r="O258" s="316"/>
      <c r="P258" s="316"/>
    </row>
    <row r="259" spans="8:16" s="314" customFormat="1" x14ac:dyDescent="0.25">
      <c r="H259" s="316"/>
      <c r="I259" s="316"/>
      <c r="J259" s="316"/>
      <c r="K259" s="316"/>
      <c r="L259" s="316"/>
      <c r="M259" s="316"/>
      <c r="N259" s="316"/>
      <c r="O259" s="316"/>
      <c r="P259" s="316"/>
    </row>
    <row r="260" spans="8:16" s="314" customFormat="1" x14ac:dyDescent="0.25">
      <c r="H260" s="316"/>
      <c r="I260" s="316"/>
      <c r="J260" s="316"/>
      <c r="K260" s="316"/>
      <c r="L260" s="316"/>
      <c r="M260" s="316"/>
      <c r="N260" s="316"/>
      <c r="O260" s="316"/>
      <c r="P260" s="316"/>
    </row>
    <row r="261" spans="8:16" s="314" customFormat="1" x14ac:dyDescent="0.25">
      <c r="H261" s="316"/>
      <c r="I261" s="316"/>
      <c r="J261" s="316"/>
      <c r="K261" s="316"/>
      <c r="L261" s="316"/>
      <c r="M261" s="316"/>
      <c r="N261" s="316"/>
      <c r="O261" s="316"/>
      <c r="P261" s="316"/>
    </row>
    <row r="262" spans="8:16" s="314" customFormat="1" x14ac:dyDescent="0.25">
      <c r="H262" s="316"/>
      <c r="I262" s="316"/>
      <c r="J262" s="316"/>
      <c r="K262" s="316"/>
      <c r="L262" s="316"/>
      <c r="M262" s="316"/>
      <c r="N262" s="316"/>
      <c r="O262" s="316"/>
      <c r="P262" s="316"/>
    </row>
    <row r="263" spans="8:16" s="314" customFormat="1" x14ac:dyDescent="0.25">
      <c r="H263" s="316"/>
      <c r="I263" s="316"/>
      <c r="J263" s="316"/>
      <c r="K263" s="316"/>
      <c r="L263" s="316"/>
      <c r="M263" s="316"/>
      <c r="N263" s="316"/>
      <c r="O263" s="316"/>
      <c r="P263" s="316"/>
    </row>
    <row r="264" spans="8:16" s="314" customFormat="1" x14ac:dyDescent="0.25">
      <c r="H264" s="316"/>
      <c r="I264" s="316"/>
      <c r="J264" s="316"/>
      <c r="K264" s="316"/>
      <c r="L264" s="316"/>
      <c r="M264" s="316"/>
      <c r="N264" s="316"/>
      <c r="O264" s="316"/>
      <c r="P264" s="316"/>
    </row>
    <row r="265" spans="8:16" s="314" customFormat="1" x14ac:dyDescent="0.25">
      <c r="H265" s="316"/>
      <c r="I265" s="316"/>
      <c r="J265" s="316"/>
      <c r="K265" s="316"/>
      <c r="L265" s="316"/>
      <c r="M265" s="316"/>
      <c r="N265" s="316"/>
      <c r="O265" s="316"/>
      <c r="P265" s="316"/>
    </row>
    <row r="266" spans="8:16" s="314" customFormat="1" x14ac:dyDescent="0.25">
      <c r="H266" s="316"/>
      <c r="I266" s="316"/>
      <c r="J266" s="316"/>
      <c r="K266" s="316"/>
      <c r="L266" s="316"/>
      <c r="M266" s="316"/>
      <c r="N266" s="316"/>
      <c r="O266" s="316"/>
      <c r="P266" s="316"/>
    </row>
    <row r="267" spans="8:16" s="314" customFormat="1" x14ac:dyDescent="0.25">
      <c r="H267" s="316"/>
      <c r="I267" s="316"/>
      <c r="J267" s="316"/>
      <c r="K267" s="316"/>
      <c r="L267" s="316"/>
      <c r="M267" s="316"/>
      <c r="N267" s="316"/>
      <c r="O267" s="316"/>
      <c r="P267" s="316"/>
    </row>
    <row r="268" spans="8:16" s="314" customFormat="1" x14ac:dyDescent="0.25">
      <c r="H268" s="316"/>
      <c r="I268" s="316"/>
      <c r="J268" s="316"/>
      <c r="K268" s="316"/>
      <c r="L268" s="316"/>
      <c r="M268" s="316"/>
      <c r="N268" s="316"/>
      <c r="O268" s="316"/>
      <c r="P268" s="316"/>
    </row>
    <row r="269" spans="8:16" s="314" customFormat="1" x14ac:dyDescent="0.25">
      <c r="H269" s="316"/>
      <c r="I269" s="316"/>
      <c r="J269" s="316"/>
      <c r="K269" s="316"/>
      <c r="L269" s="316"/>
      <c r="M269" s="316"/>
      <c r="N269" s="316"/>
      <c r="O269" s="316"/>
      <c r="P269" s="316"/>
    </row>
    <row r="270" spans="8:16" s="314" customFormat="1" x14ac:dyDescent="0.25">
      <c r="H270" s="316"/>
      <c r="I270" s="316"/>
      <c r="J270" s="316"/>
      <c r="K270" s="316"/>
      <c r="L270" s="316"/>
      <c r="M270" s="316"/>
      <c r="N270" s="316"/>
      <c r="O270" s="316"/>
      <c r="P270" s="316"/>
    </row>
    <row r="271" spans="8:16" s="314" customFormat="1" x14ac:dyDescent="0.25">
      <c r="H271" s="316"/>
      <c r="I271" s="316"/>
      <c r="J271" s="316"/>
      <c r="K271" s="316"/>
      <c r="L271" s="316"/>
      <c r="M271" s="316"/>
      <c r="N271" s="316"/>
      <c r="O271" s="316"/>
      <c r="P271" s="316"/>
    </row>
    <row r="272" spans="8:16" s="314" customFormat="1" x14ac:dyDescent="0.25">
      <c r="H272" s="316"/>
      <c r="I272" s="316"/>
      <c r="J272" s="316"/>
      <c r="K272" s="316"/>
      <c r="L272" s="316"/>
      <c r="M272" s="316"/>
      <c r="N272" s="316"/>
      <c r="O272" s="316"/>
      <c r="P272" s="316"/>
    </row>
    <row r="273" spans="8:16" s="314" customFormat="1" x14ac:dyDescent="0.25">
      <c r="H273" s="316"/>
      <c r="I273" s="316"/>
      <c r="J273" s="316"/>
      <c r="K273" s="316"/>
      <c r="L273" s="316"/>
      <c r="M273" s="316"/>
      <c r="N273" s="316"/>
      <c r="O273" s="316"/>
      <c r="P273" s="316"/>
    </row>
    <row r="274" spans="8:16" s="314" customFormat="1" x14ac:dyDescent="0.25">
      <c r="H274" s="316"/>
      <c r="I274" s="316"/>
      <c r="J274" s="316"/>
      <c r="K274" s="316"/>
      <c r="L274" s="316"/>
      <c r="M274" s="316"/>
      <c r="N274" s="316"/>
      <c r="O274" s="316"/>
      <c r="P274" s="316"/>
    </row>
    <row r="275" spans="8:16" s="314" customFormat="1" x14ac:dyDescent="0.25">
      <c r="H275" s="316"/>
      <c r="I275" s="316"/>
      <c r="J275" s="316"/>
      <c r="K275" s="316"/>
      <c r="L275" s="316"/>
      <c r="M275" s="316"/>
      <c r="N275" s="316"/>
      <c r="O275" s="316"/>
      <c r="P275" s="316"/>
    </row>
    <row r="276" spans="8:16" s="314" customFormat="1" x14ac:dyDescent="0.25">
      <c r="H276" s="316"/>
      <c r="I276" s="316"/>
      <c r="J276" s="316"/>
      <c r="K276" s="316"/>
      <c r="L276" s="316"/>
      <c r="M276" s="316"/>
      <c r="N276" s="316"/>
      <c r="O276" s="316"/>
      <c r="P276" s="316"/>
    </row>
    <row r="277" spans="8:16" s="314" customFormat="1" x14ac:dyDescent="0.25">
      <c r="H277" s="316"/>
      <c r="I277" s="316"/>
      <c r="J277" s="316"/>
      <c r="K277" s="316"/>
      <c r="L277" s="316"/>
      <c r="M277" s="316"/>
      <c r="N277" s="316"/>
      <c r="O277" s="316"/>
      <c r="P277" s="316"/>
    </row>
    <row r="278" spans="8:16" s="314" customFormat="1" x14ac:dyDescent="0.25">
      <c r="H278" s="316"/>
      <c r="I278" s="316"/>
      <c r="J278" s="316"/>
      <c r="K278" s="316"/>
      <c r="L278" s="316"/>
      <c r="M278" s="316"/>
      <c r="N278" s="316"/>
      <c r="O278" s="316"/>
      <c r="P278" s="316"/>
    </row>
    <row r="279" spans="8:16" s="314" customFormat="1" x14ac:dyDescent="0.25">
      <c r="H279" s="316"/>
      <c r="I279" s="316"/>
      <c r="J279" s="316"/>
      <c r="K279" s="316"/>
      <c r="L279" s="316"/>
      <c r="M279" s="316"/>
      <c r="N279" s="316"/>
      <c r="O279" s="316"/>
      <c r="P279" s="316"/>
    </row>
    <row r="280" spans="8:16" s="314" customFormat="1" x14ac:dyDescent="0.25">
      <c r="H280" s="316"/>
      <c r="I280" s="316"/>
      <c r="J280" s="316"/>
      <c r="K280" s="316"/>
      <c r="L280" s="316"/>
      <c r="M280" s="316"/>
      <c r="N280" s="316"/>
      <c r="O280" s="316"/>
      <c r="P280" s="316"/>
    </row>
    <row r="281" spans="8:16" s="314" customFormat="1" x14ac:dyDescent="0.25">
      <c r="H281" s="316"/>
      <c r="I281" s="316"/>
      <c r="J281" s="316"/>
      <c r="K281" s="316"/>
      <c r="L281" s="316"/>
      <c r="M281" s="316"/>
      <c r="N281" s="316"/>
      <c r="O281" s="316"/>
      <c r="P281" s="316"/>
    </row>
    <row r="282" spans="8:16" s="314" customFormat="1" x14ac:dyDescent="0.25">
      <c r="H282" s="316"/>
      <c r="I282" s="316"/>
      <c r="J282" s="316"/>
      <c r="K282" s="316"/>
      <c r="L282" s="316"/>
      <c r="M282" s="316"/>
      <c r="N282" s="316"/>
      <c r="O282" s="316"/>
      <c r="P282" s="316"/>
    </row>
    <row r="283" spans="8:16" s="314" customFormat="1" x14ac:dyDescent="0.25">
      <c r="H283" s="316"/>
      <c r="I283" s="316"/>
      <c r="J283" s="316"/>
      <c r="K283" s="316"/>
      <c r="L283" s="316"/>
      <c r="M283" s="316"/>
      <c r="N283" s="316"/>
      <c r="O283" s="316"/>
      <c r="P283" s="316"/>
    </row>
    <row r="284" spans="8:16" s="314" customFormat="1" x14ac:dyDescent="0.25">
      <c r="H284" s="316"/>
      <c r="I284" s="316"/>
      <c r="J284" s="316"/>
      <c r="K284" s="316"/>
      <c r="L284" s="316"/>
      <c r="M284" s="316"/>
      <c r="N284" s="316"/>
      <c r="O284" s="316"/>
      <c r="P284" s="316"/>
    </row>
    <row r="285" spans="8:16" s="314" customFormat="1" x14ac:dyDescent="0.25">
      <c r="H285" s="316"/>
      <c r="I285" s="316"/>
      <c r="J285" s="316"/>
      <c r="K285" s="316"/>
      <c r="L285" s="316"/>
      <c r="M285" s="316"/>
      <c r="N285" s="316"/>
      <c r="O285" s="316"/>
      <c r="P285" s="316"/>
    </row>
    <row r="286" spans="8:16" s="314" customFormat="1" x14ac:dyDescent="0.25">
      <c r="H286" s="316"/>
      <c r="I286" s="316"/>
      <c r="J286" s="316"/>
      <c r="K286" s="316"/>
      <c r="L286" s="316"/>
      <c r="M286" s="316"/>
      <c r="N286" s="316"/>
      <c r="O286" s="316"/>
      <c r="P286" s="316"/>
    </row>
    <row r="287" spans="8:16" s="314" customFormat="1" x14ac:dyDescent="0.25">
      <c r="H287" s="316"/>
      <c r="I287" s="316"/>
      <c r="J287" s="316"/>
      <c r="K287" s="316"/>
      <c r="L287" s="316"/>
      <c r="M287" s="316"/>
      <c r="N287" s="316"/>
      <c r="O287" s="316"/>
      <c r="P287" s="316"/>
    </row>
    <row r="288" spans="8:16" s="314" customFormat="1" x14ac:dyDescent="0.25">
      <c r="H288" s="316"/>
      <c r="I288" s="316"/>
      <c r="J288" s="316"/>
      <c r="K288" s="316"/>
      <c r="L288" s="316"/>
      <c r="M288" s="316"/>
      <c r="N288" s="316"/>
      <c r="O288" s="316"/>
      <c r="P288" s="316"/>
    </row>
    <row r="289" spans="8:16" s="314" customFormat="1" x14ac:dyDescent="0.25">
      <c r="H289" s="316"/>
      <c r="I289" s="316"/>
      <c r="J289" s="316"/>
      <c r="K289" s="316"/>
      <c r="L289" s="316"/>
      <c r="M289" s="316"/>
      <c r="N289" s="316"/>
      <c r="O289" s="316"/>
      <c r="P289" s="316"/>
    </row>
    <row r="290" spans="8:16" s="314" customFormat="1" x14ac:dyDescent="0.25">
      <c r="H290" s="316"/>
      <c r="I290" s="316"/>
      <c r="J290" s="316"/>
      <c r="K290" s="316"/>
      <c r="L290" s="316"/>
      <c r="M290" s="316"/>
      <c r="N290" s="316"/>
      <c r="O290" s="316"/>
      <c r="P290" s="316"/>
    </row>
    <row r="291" spans="8:16" s="314" customFormat="1" x14ac:dyDescent="0.25">
      <c r="H291" s="316"/>
      <c r="I291" s="316"/>
      <c r="J291" s="316"/>
      <c r="K291" s="316"/>
      <c r="L291" s="316"/>
      <c r="M291" s="316"/>
      <c r="N291" s="316"/>
      <c r="O291" s="316"/>
      <c r="P291" s="316"/>
    </row>
    <row r="292" spans="8:16" s="314" customFormat="1" x14ac:dyDescent="0.25">
      <c r="H292" s="316"/>
      <c r="I292" s="316"/>
      <c r="J292" s="316"/>
      <c r="K292" s="316"/>
      <c r="L292" s="316"/>
      <c r="M292" s="316"/>
      <c r="N292" s="316"/>
      <c r="O292" s="316"/>
      <c r="P292" s="316"/>
    </row>
    <row r="293" spans="8:16" s="314" customFormat="1" x14ac:dyDescent="0.25">
      <c r="H293" s="316"/>
      <c r="I293" s="316"/>
      <c r="J293" s="316"/>
      <c r="K293" s="316"/>
      <c r="L293" s="316"/>
      <c r="M293" s="316"/>
      <c r="N293" s="316"/>
      <c r="O293" s="316"/>
      <c r="P293" s="316"/>
    </row>
    <row r="294" spans="8:16" s="314" customFormat="1" x14ac:dyDescent="0.25">
      <c r="H294" s="316"/>
      <c r="I294" s="316"/>
      <c r="J294" s="316"/>
      <c r="K294" s="316"/>
      <c r="L294" s="316"/>
      <c r="M294" s="316"/>
      <c r="N294" s="316"/>
      <c r="O294" s="316"/>
      <c r="P294" s="316"/>
    </row>
    <row r="295" spans="8:16" s="314" customFormat="1" x14ac:dyDescent="0.25">
      <c r="H295" s="316"/>
      <c r="I295" s="316"/>
      <c r="J295" s="316"/>
      <c r="K295" s="316"/>
      <c r="L295" s="316"/>
      <c r="M295" s="316"/>
      <c r="N295" s="316"/>
      <c r="O295" s="316"/>
      <c r="P295" s="316"/>
    </row>
    <row r="296" spans="8:16" s="314" customFormat="1" x14ac:dyDescent="0.25">
      <c r="H296" s="316"/>
      <c r="I296" s="316"/>
      <c r="J296" s="316"/>
      <c r="K296" s="316"/>
      <c r="L296" s="316"/>
      <c r="M296" s="316"/>
      <c r="N296" s="316"/>
      <c r="O296" s="316"/>
      <c r="P296" s="316"/>
    </row>
    <row r="297" spans="8:16" s="314" customFormat="1" x14ac:dyDescent="0.25">
      <c r="H297" s="316"/>
      <c r="I297" s="316"/>
      <c r="J297" s="316"/>
      <c r="K297" s="316"/>
      <c r="L297" s="316"/>
      <c r="M297" s="316"/>
      <c r="N297" s="316"/>
      <c r="O297" s="316"/>
      <c r="P297" s="316"/>
    </row>
    <row r="298" spans="8:16" s="314" customFormat="1" x14ac:dyDescent="0.25">
      <c r="H298" s="316"/>
      <c r="I298" s="316"/>
      <c r="J298" s="316"/>
      <c r="K298" s="316"/>
      <c r="L298" s="316"/>
      <c r="M298" s="316"/>
      <c r="N298" s="316"/>
      <c r="O298" s="316"/>
      <c r="P298" s="316"/>
    </row>
    <row r="299" spans="8:16" s="314" customFormat="1" x14ac:dyDescent="0.25">
      <c r="H299" s="316"/>
      <c r="I299" s="316"/>
      <c r="J299" s="316"/>
      <c r="K299" s="316"/>
      <c r="L299" s="316"/>
      <c r="M299" s="316"/>
      <c r="N299" s="316"/>
      <c r="O299" s="316"/>
      <c r="P299" s="316"/>
    </row>
    <row r="300" spans="8:16" s="314" customFormat="1" x14ac:dyDescent="0.25">
      <c r="H300" s="316"/>
      <c r="I300" s="316"/>
      <c r="J300" s="316"/>
      <c r="K300" s="316"/>
      <c r="L300" s="316"/>
      <c r="M300" s="316"/>
      <c r="N300" s="316"/>
      <c r="O300" s="316"/>
      <c r="P300" s="316"/>
    </row>
    <row r="301" spans="8:16" s="314" customFormat="1" x14ac:dyDescent="0.25">
      <c r="H301" s="316"/>
      <c r="I301" s="316"/>
      <c r="J301" s="316"/>
      <c r="K301" s="316"/>
      <c r="L301" s="316"/>
      <c r="M301" s="316"/>
      <c r="N301" s="316"/>
      <c r="O301" s="316"/>
      <c r="P301" s="316"/>
    </row>
    <row r="302" spans="8:16" s="314" customFormat="1" x14ac:dyDescent="0.25">
      <c r="H302" s="316"/>
      <c r="I302" s="316"/>
      <c r="J302" s="316"/>
      <c r="K302" s="316"/>
      <c r="L302" s="316"/>
      <c r="M302" s="316"/>
      <c r="N302" s="316"/>
      <c r="O302" s="316"/>
      <c r="P302" s="316"/>
    </row>
    <row r="303" spans="8:16" s="314" customFormat="1" x14ac:dyDescent="0.25">
      <c r="H303" s="316"/>
      <c r="I303" s="316"/>
      <c r="J303" s="316"/>
      <c r="K303" s="316"/>
      <c r="L303" s="316"/>
      <c r="M303" s="316"/>
      <c r="N303" s="316"/>
      <c r="O303" s="316"/>
      <c r="P303" s="316"/>
    </row>
    <row r="304" spans="8:16" s="314" customFormat="1" x14ac:dyDescent="0.25">
      <c r="H304" s="316"/>
      <c r="I304" s="316"/>
      <c r="J304" s="316"/>
      <c r="K304" s="316"/>
      <c r="L304" s="316"/>
      <c r="M304" s="316"/>
      <c r="N304" s="316"/>
      <c r="O304" s="316"/>
      <c r="P304" s="316"/>
    </row>
    <row r="305" spans="8:16" s="314" customFormat="1" x14ac:dyDescent="0.25">
      <c r="H305" s="316"/>
      <c r="I305" s="316"/>
      <c r="J305" s="316"/>
      <c r="K305" s="316"/>
      <c r="L305" s="316"/>
      <c r="M305" s="316"/>
      <c r="N305" s="316"/>
      <c r="O305" s="316"/>
      <c r="P305" s="316"/>
    </row>
    <row r="306" spans="8:16" s="314" customFormat="1" x14ac:dyDescent="0.25">
      <c r="H306" s="316"/>
      <c r="I306" s="316"/>
      <c r="J306" s="316"/>
      <c r="K306" s="316"/>
      <c r="L306" s="316"/>
      <c r="M306" s="316"/>
      <c r="N306" s="316"/>
      <c r="O306" s="316"/>
      <c r="P306" s="316"/>
    </row>
    <row r="307" spans="8:16" s="314" customFormat="1" x14ac:dyDescent="0.25">
      <c r="H307" s="316"/>
      <c r="I307" s="316"/>
      <c r="J307" s="316"/>
      <c r="K307" s="316"/>
      <c r="L307" s="316"/>
      <c r="M307" s="316"/>
      <c r="N307" s="316"/>
      <c r="O307" s="316"/>
      <c r="P307" s="316"/>
    </row>
    <row r="308" spans="8:16" s="314" customFormat="1" x14ac:dyDescent="0.25">
      <c r="H308" s="316"/>
      <c r="I308" s="316"/>
      <c r="J308" s="316"/>
      <c r="K308" s="316"/>
      <c r="L308" s="316"/>
      <c r="M308" s="316"/>
      <c r="N308" s="316"/>
      <c r="O308" s="316"/>
      <c r="P308" s="316"/>
    </row>
    <row r="309" spans="8:16" s="314" customFormat="1" x14ac:dyDescent="0.25">
      <c r="H309" s="316"/>
      <c r="I309" s="316"/>
      <c r="J309" s="316"/>
      <c r="K309" s="316"/>
      <c r="L309" s="316"/>
      <c r="M309" s="316"/>
      <c r="N309" s="316"/>
      <c r="O309" s="316"/>
      <c r="P309" s="316"/>
    </row>
    <row r="310" spans="8:16" s="314" customFormat="1" x14ac:dyDescent="0.25">
      <c r="H310" s="316"/>
      <c r="I310" s="316"/>
      <c r="J310" s="316"/>
      <c r="K310" s="316"/>
      <c r="L310" s="316"/>
      <c r="M310" s="316"/>
      <c r="N310" s="316"/>
      <c r="O310" s="316"/>
      <c r="P310" s="316"/>
    </row>
    <row r="311" spans="8:16" s="314" customFormat="1" x14ac:dyDescent="0.25">
      <c r="H311" s="316"/>
      <c r="I311" s="316"/>
      <c r="J311" s="316"/>
      <c r="K311" s="316"/>
      <c r="L311" s="316"/>
      <c r="M311" s="316"/>
      <c r="N311" s="316"/>
      <c r="O311" s="316"/>
      <c r="P311" s="316"/>
    </row>
    <row r="312" spans="8:16" s="314" customFormat="1" x14ac:dyDescent="0.25">
      <c r="H312" s="316"/>
      <c r="I312" s="316"/>
      <c r="J312" s="316"/>
      <c r="K312" s="316"/>
      <c r="L312" s="316"/>
      <c r="M312" s="316"/>
      <c r="N312" s="316"/>
      <c r="O312" s="316"/>
      <c r="P312" s="316"/>
    </row>
    <row r="313" spans="8:16" s="314" customFormat="1" x14ac:dyDescent="0.25">
      <c r="H313" s="316"/>
      <c r="I313" s="316"/>
      <c r="J313" s="316"/>
      <c r="K313" s="316"/>
      <c r="L313" s="316"/>
      <c r="M313" s="316"/>
      <c r="N313" s="316"/>
      <c r="O313" s="316"/>
      <c r="P313" s="316"/>
    </row>
    <row r="314" spans="8:16" s="314" customFormat="1" x14ac:dyDescent="0.25">
      <c r="H314" s="316"/>
      <c r="I314" s="316"/>
      <c r="J314" s="316"/>
      <c r="K314" s="316"/>
      <c r="L314" s="316"/>
      <c r="M314" s="316"/>
      <c r="N314" s="316"/>
      <c r="O314" s="316"/>
      <c r="P314" s="316"/>
    </row>
    <row r="315" spans="8:16" s="314" customFormat="1" x14ac:dyDescent="0.25">
      <c r="H315" s="316"/>
      <c r="I315" s="316"/>
      <c r="J315" s="316"/>
      <c r="K315" s="316"/>
      <c r="L315" s="316"/>
      <c r="M315" s="316"/>
      <c r="N315" s="316"/>
      <c r="O315" s="316"/>
      <c r="P315" s="316"/>
    </row>
    <row r="316" spans="8:16" s="314" customFormat="1" x14ac:dyDescent="0.25">
      <c r="H316" s="316"/>
      <c r="I316" s="316"/>
      <c r="J316" s="316"/>
      <c r="K316" s="316"/>
      <c r="L316" s="316"/>
      <c r="M316" s="316"/>
      <c r="N316" s="316"/>
      <c r="O316" s="316"/>
      <c r="P316" s="316"/>
    </row>
    <row r="317" spans="8:16" s="314" customFormat="1" x14ac:dyDescent="0.25">
      <c r="H317" s="316"/>
      <c r="I317" s="316"/>
      <c r="J317" s="316"/>
      <c r="K317" s="316"/>
      <c r="L317" s="316"/>
      <c r="M317" s="316"/>
      <c r="N317" s="316"/>
      <c r="O317" s="316"/>
      <c r="P317" s="316"/>
    </row>
    <row r="318" spans="8:16" s="314" customFormat="1" x14ac:dyDescent="0.25">
      <c r="H318" s="316"/>
      <c r="I318" s="316"/>
      <c r="J318" s="316"/>
      <c r="K318" s="316"/>
      <c r="L318" s="316"/>
      <c r="M318" s="316"/>
      <c r="N318" s="316"/>
      <c r="O318" s="316"/>
      <c r="P318" s="316"/>
    </row>
    <row r="319" spans="8:16" s="314" customFormat="1" x14ac:dyDescent="0.25">
      <c r="H319" s="316"/>
      <c r="I319" s="316"/>
      <c r="J319" s="316"/>
      <c r="K319" s="316"/>
      <c r="L319" s="316"/>
      <c r="M319" s="316"/>
      <c r="N319" s="316"/>
      <c r="O319" s="316"/>
      <c r="P319" s="316"/>
    </row>
    <row r="320" spans="8:16" s="314" customFormat="1" x14ac:dyDescent="0.25">
      <c r="H320" s="316"/>
      <c r="I320" s="316"/>
      <c r="J320" s="316"/>
      <c r="K320" s="316"/>
      <c r="L320" s="316"/>
      <c r="M320" s="316"/>
      <c r="N320" s="316"/>
      <c r="O320" s="316"/>
      <c r="P320" s="316"/>
    </row>
    <row r="321" spans="8:16" s="314" customFormat="1" x14ac:dyDescent="0.25">
      <c r="H321" s="316"/>
      <c r="I321" s="316"/>
      <c r="J321" s="316"/>
      <c r="K321" s="316"/>
      <c r="L321" s="316"/>
      <c r="M321" s="316"/>
      <c r="N321" s="316"/>
      <c r="O321" s="316"/>
      <c r="P321" s="316"/>
    </row>
    <row r="322" spans="8:16" s="314" customFormat="1" x14ac:dyDescent="0.25">
      <c r="H322" s="316"/>
      <c r="I322" s="316"/>
      <c r="J322" s="316"/>
      <c r="K322" s="316"/>
      <c r="L322" s="316"/>
      <c r="M322" s="316"/>
      <c r="N322" s="316"/>
      <c r="O322" s="316"/>
      <c r="P322" s="316"/>
    </row>
    <row r="323" spans="8:16" s="314" customFormat="1" x14ac:dyDescent="0.25">
      <c r="H323" s="316"/>
      <c r="I323" s="316"/>
      <c r="J323" s="316"/>
      <c r="K323" s="316"/>
      <c r="L323" s="316"/>
      <c r="M323" s="316"/>
      <c r="N323" s="316"/>
      <c r="O323" s="316"/>
      <c r="P323" s="316"/>
    </row>
    <row r="324" spans="8:16" s="314" customFormat="1" x14ac:dyDescent="0.25">
      <c r="H324" s="316"/>
      <c r="I324" s="316"/>
      <c r="J324" s="316"/>
      <c r="K324" s="316"/>
      <c r="L324" s="316"/>
      <c r="M324" s="316"/>
      <c r="N324" s="316"/>
      <c r="O324" s="316"/>
      <c r="P324" s="316"/>
    </row>
    <row r="325" spans="8:16" s="314" customFormat="1" x14ac:dyDescent="0.25">
      <c r="H325" s="316"/>
      <c r="I325" s="316"/>
      <c r="J325" s="316"/>
      <c r="K325" s="316"/>
      <c r="L325" s="316"/>
      <c r="M325" s="316"/>
      <c r="N325" s="316"/>
      <c r="O325" s="316"/>
      <c r="P325" s="316"/>
    </row>
    <row r="326" spans="8:16" s="314" customFormat="1" x14ac:dyDescent="0.25">
      <c r="H326" s="316"/>
      <c r="I326" s="316"/>
      <c r="J326" s="316"/>
      <c r="K326" s="316"/>
      <c r="L326" s="316"/>
      <c r="M326" s="316"/>
      <c r="N326" s="316"/>
      <c r="O326" s="316"/>
      <c r="P326" s="316"/>
    </row>
    <row r="327" spans="8:16" s="314" customFormat="1" x14ac:dyDescent="0.25">
      <c r="H327" s="316"/>
      <c r="I327" s="316"/>
      <c r="J327" s="316"/>
      <c r="K327" s="316"/>
      <c r="L327" s="316"/>
      <c r="M327" s="316"/>
      <c r="N327" s="316"/>
      <c r="O327" s="316"/>
      <c r="P327" s="316"/>
    </row>
    <row r="328" spans="8:16" s="314" customFormat="1" x14ac:dyDescent="0.25">
      <c r="H328" s="316"/>
      <c r="I328" s="316"/>
      <c r="J328" s="316"/>
      <c r="K328" s="316"/>
      <c r="L328" s="316"/>
      <c r="M328" s="316"/>
      <c r="N328" s="316"/>
      <c r="O328" s="316"/>
      <c r="P328" s="316"/>
    </row>
    <row r="329" spans="8:16" s="314" customFormat="1" x14ac:dyDescent="0.25">
      <c r="H329" s="316"/>
      <c r="I329" s="316"/>
      <c r="J329" s="316"/>
      <c r="K329" s="316"/>
      <c r="L329" s="316"/>
      <c r="M329" s="316"/>
      <c r="N329" s="316"/>
      <c r="O329" s="316"/>
      <c r="P329" s="316"/>
    </row>
    <row r="330" spans="8:16" s="314" customFormat="1" x14ac:dyDescent="0.25">
      <c r="H330" s="316"/>
      <c r="I330" s="316"/>
      <c r="J330" s="316"/>
      <c r="K330" s="316"/>
      <c r="L330" s="316"/>
      <c r="M330" s="316"/>
      <c r="N330" s="316"/>
      <c r="O330" s="316"/>
      <c r="P330" s="316"/>
    </row>
    <row r="331" spans="8:16" s="314" customFormat="1" x14ac:dyDescent="0.25">
      <c r="H331" s="316"/>
      <c r="I331" s="316"/>
      <c r="J331" s="316"/>
      <c r="K331" s="316"/>
      <c r="L331" s="316"/>
      <c r="M331" s="316"/>
      <c r="N331" s="316"/>
      <c r="O331" s="316"/>
      <c r="P331" s="316"/>
    </row>
    <row r="332" spans="8:16" s="314" customFormat="1" x14ac:dyDescent="0.25">
      <c r="H332" s="316"/>
      <c r="I332" s="316"/>
      <c r="J332" s="316"/>
      <c r="K332" s="316"/>
      <c r="L332" s="316"/>
      <c r="M332" s="316"/>
      <c r="N332" s="316"/>
      <c r="O332" s="316"/>
      <c r="P332" s="316"/>
    </row>
    <row r="333" spans="8:16" s="314" customFormat="1" x14ac:dyDescent="0.25">
      <c r="H333" s="316"/>
      <c r="I333" s="316"/>
      <c r="J333" s="316"/>
      <c r="K333" s="316"/>
      <c r="L333" s="316"/>
      <c r="M333" s="316"/>
      <c r="N333" s="316"/>
      <c r="O333" s="316"/>
      <c r="P333" s="316"/>
    </row>
    <row r="334" spans="8:16" s="314" customFormat="1" x14ac:dyDescent="0.25">
      <c r="H334" s="316"/>
      <c r="I334" s="316"/>
      <c r="J334" s="316"/>
      <c r="K334" s="316"/>
      <c r="L334" s="316"/>
      <c r="M334" s="316"/>
      <c r="N334" s="316"/>
      <c r="O334" s="316"/>
      <c r="P334" s="316"/>
    </row>
    <row r="335" spans="8:16" s="314" customFormat="1" x14ac:dyDescent="0.25">
      <c r="H335" s="316"/>
      <c r="I335" s="316"/>
      <c r="J335" s="316"/>
      <c r="K335" s="316"/>
      <c r="L335" s="316"/>
      <c r="M335" s="316"/>
      <c r="N335" s="316"/>
      <c r="O335" s="316"/>
      <c r="P335" s="316"/>
    </row>
    <row r="336" spans="8:16" s="314" customFormat="1" x14ac:dyDescent="0.25">
      <c r="H336" s="316"/>
      <c r="I336" s="316"/>
      <c r="J336" s="316"/>
      <c r="K336" s="316"/>
      <c r="L336" s="316"/>
      <c r="M336" s="316"/>
      <c r="N336" s="316"/>
      <c r="O336" s="316"/>
      <c r="P336" s="316"/>
    </row>
    <row r="337" spans="8:16" s="314" customFormat="1" x14ac:dyDescent="0.25">
      <c r="H337" s="316"/>
      <c r="I337" s="316"/>
      <c r="J337" s="316"/>
      <c r="K337" s="316"/>
      <c r="L337" s="316"/>
      <c r="M337" s="316"/>
      <c r="N337" s="316"/>
      <c r="O337" s="316"/>
      <c r="P337" s="316"/>
    </row>
    <row r="338" spans="8:16" s="314" customFormat="1" x14ac:dyDescent="0.25">
      <c r="H338" s="316"/>
      <c r="I338" s="316"/>
      <c r="J338" s="316"/>
      <c r="K338" s="316"/>
      <c r="L338" s="316"/>
      <c r="M338" s="316"/>
      <c r="N338" s="316"/>
      <c r="O338" s="316"/>
      <c r="P338" s="316"/>
    </row>
    <row r="339" spans="8:16" s="314" customFormat="1" x14ac:dyDescent="0.25">
      <c r="H339" s="316"/>
      <c r="I339" s="316"/>
      <c r="J339" s="316"/>
      <c r="K339" s="316"/>
      <c r="L339" s="316"/>
      <c r="M339" s="316"/>
      <c r="N339" s="316"/>
      <c r="O339" s="316"/>
      <c r="P339" s="316"/>
    </row>
    <row r="340" spans="8:16" s="314" customFormat="1" x14ac:dyDescent="0.25">
      <c r="H340" s="316"/>
      <c r="I340" s="316"/>
      <c r="J340" s="316"/>
      <c r="K340" s="316"/>
      <c r="L340" s="316"/>
      <c r="M340" s="316"/>
      <c r="N340" s="316"/>
      <c r="O340" s="316"/>
      <c r="P340" s="316"/>
    </row>
    <row r="341" spans="8:16" s="314" customFormat="1" x14ac:dyDescent="0.25">
      <c r="H341" s="316"/>
      <c r="I341" s="316"/>
      <c r="J341" s="316"/>
      <c r="K341" s="316"/>
      <c r="L341" s="316"/>
      <c r="M341" s="316"/>
      <c r="N341" s="316"/>
      <c r="O341" s="316"/>
      <c r="P341" s="316"/>
    </row>
    <row r="342" spans="8:16" s="314" customFormat="1" x14ac:dyDescent="0.25">
      <c r="H342" s="316"/>
      <c r="I342" s="316"/>
      <c r="J342" s="316"/>
      <c r="K342" s="316"/>
      <c r="L342" s="316"/>
      <c r="M342" s="316"/>
      <c r="N342" s="316"/>
      <c r="O342" s="316"/>
      <c r="P342" s="316"/>
    </row>
    <row r="343" spans="8:16" s="314" customFormat="1" x14ac:dyDescent="0.25">
      <c r="H343" s="316"/>
      <c r="I343" s="316"/>
      <c r="J343" s="316"/>
      <c r="K343" s="316"/>
      <c r="L343" s="316"/>
      <c r="M343" s="316"/>
      <c r="N343" s="316"/>
      <c r="O343" s="316"/>
      <c r="P343" s="316"/>
    </row>
    <row r="344" spans="8:16" s="314" customFormat="1" x14ac:dyDescent="0.25">
      <c r="H344" s="316"/>
      <c r="I344" s="316"/>
      <c r="J344" s="316"/>
      <c r="K344" s="316"/>
      <c r="L344" s="316"/>
      <c r="M344" s="316"/>
      <c r="N344" s="316"/>
      <c r="O344" s="316"/>
      <c r="P344" s="316"/>
    </row>
    <row r="345" spans="8:16" s="314" customFormat="1" x14ac:dyDescent="0.25">
      <c r="H345" s="316"/>
      <c r="I345" s="316"/>
      <c r="J345" s="316"/>
      <c r="K345" s="316"/>
      <c r="L345" s="316"/>
      <c r="M345" s="316"/>
      <c r="N345" s="316"/>
      <c r="O345" s="316"/>
      <c r="P345" s="316"/>
    </row>
    <row r="346" spans="8:16" s="314" customFormat="1" x14ac:dyDescent="0.25">
      <c r="H346" s="316"/>
      <c r="I346" s="316"/>
      <c r="J346" s="316"/>
      <c r="K346" s="316"/>
      <c r="L346" s="316"/>
      <c r="M346" s="316"/>
      <c r="N346" s="316"/>
      <c r="O346" s="316"/>
      <c r="P346" s="316"/>
    </row>
    <row r="347" spans="8:16" s="314" customFormat="1" x14ac:dyDescent="0.25">
      <c r="H347" s="316"/>
      <c r="I347" s="316"/>
      <c r="J347" s="316"/>
      <c r="K347" s="316"/>
      <c r="L347" s="316"/>
      <c r="M347" s="316"/>
      <c r="N347" s="316"/>
      <c r="O347" s="316"/>
      <c r="P347" s="316"/>
    </row>
    <row r="348" spans="8:16" s="314" customFormat="1" x14ac:dyDescent="0.25">
      <c r="H348" s="316"/>
      <c r="I348" s="316"/>
      <c r="J348" s="316"/>
      <c r="K348" s="316"/>
      <c r="L348" s="316"/>
      <c r="M348" s="316"/>
      <c r="N348" s="316"/>
      <c r="O348" s="316"/>
      <c r="P348" s="316"/>
    </row>
    <row r="349" spans="8:16" s="314" customFormat="1" x14ac:dyDescent="0.25">
      <c r="H349" s="316"/>
      <c r="I349" s="316"/>
      <c r="J349" s="316"/>
      <c r="K349" s="316"/>
      <c r="L349" s="316"/>
      <c r="M349" s="316"/>
      <c r="N349" s="316"/>
      <c r="O349" s="316"/>
      <c r="P349" s="316"/>
    </row>
    <row r="350" spans="8:16" s="314" customFormat="1" x14ac:dyDescent="0.25">
      <c r="H350" s="316"/>
      <c r="I350" s="316"/>
      <c r="J350" s="316"/>
      <c r="K350" s="316"/>
      <c r="L350" s="316"/>
      <c r="M350" s="316"/>
      <c r="N350" s="316"/>
      <c r="O350" s="316"/>
      <c r="P350" s="316"/>
    </row>
    <row r="351" spans="8:16" s="314" customFormat="1" x14ac:dyDescent="0.25">
      <c r="H351" s="316"/>
      <c r="I351" s="316"/>
      <c r="J351" s="316"/>
      <c r="K351" s="316"/>
      <c r="L351" s="316"/>
      <c r="M351" s="316"/>
      <c r="N351" s="316"/>
      <c r="O351" s="316"/>
      <c r="P351" s="316"/>
    </row>
    <row r="352" spans="8:16" s="314" customFormat="1" x14ac:dyDescent="0.25">
      <c r="H352" s="316"/>
      <c r="I352" s="316"/>
      <c r="J352" s="316"/>
      <c r="K352" s="316"/>
      <c r="L352" s="316"/>
      <c r="M352" s="316"/>
      <c r="N352" s="316"/>
      <c r="O352" s="316"/>
      <c r="P352" s="316"/>
    </row>
    <row r="353" spans="8:16" s="314" customFormat="1" x14ac:dyDescent="0.25">
      <c r="H353" s="316"/>
      <c r="I353" s="316"/>
      <c r="J353" s="316"/>
      <c r="K353" s="316"/>
      <c r="L353" s="316"/>
      <c r="M353" s="316"/>
      <c r="N353" s="316"/>
      <c r="O353" s="316"/>
      <c r="P353" s="316"/>
    </row>
    <row r="354" spans="8:16" s="314" customFormat="1" x14ac:dyDescent="0.25">
      <c r="H354" s="316"/>
      <c r="I354" s="316"/>
      <c r="J354" s="316"/>
      <c r="K354" s="316"/>
      <c r="L354" s="316"/>
      <c r="M354" s="316"/>
      <c r="N354" s="316"/>
      <c r="O354" s="316"/>
      <c r="P354" s="316"/>
    </row>
    <row r="355" spans="8:16" s="314" customFormat="1" x14ac:dyDescent="0.25">
      <c r="H355" s="316"/>
      <c r="I355" s="316"/>
      <c r="J355" s="316"/>
      <c r="K355" s="316"/>
      <c r="L355" s="316"/>
      <c r="M355" s="316"/>
      <c r="N355" s="316"/>
      <c r="O355" s="316"/>
      <c r="P355" s="316"/>
    </row>
    <row r="356" spans="8:16" s="314" customFormat="1" x14ac:dyDescent="0.25">
      <c r="H356" s="316"/>
      <c r="I356" s="316"/>
      <c r="J356" s="316"/>
      <c r="K356" s="316"/>
      <c r="L356" s="316"/>
      <c r="M356" s="316"/>
      <c r="N356" s="316"/>
      <c r="O356" s="316"/>
      <c r="P356" s="316"/>
    </row>
    <row r="357" spans="8:16" s="314" customFormat="1" x14ac:dyDescent="0.25">
      <c r="H357" s="316"/>
      <c r="I357" s="316"/>
      <c r="J357" s="316"/>
      <c r="K357" s="316"/>
      <c r="L357" s="316"/>
      <c r="M357" s="316"/>
      <c r="N357" s="316"/>
      <c r="O357" s="316"/>
      <c r="P357" s="316"/>
    </row>
    <row r="358" spans="8:16" s="314" customFormat="1" x14ac:dyDescent="0.25">
      <c r="H358" s="316"/>
      <c r="I358" s="316"/>
      <c r="J358" s="316"/>
      <c r="K358" s="316"/>
      <c r="L358" s="316"/>
      <c r="M358" s="316"/>
      <c r="N358" s="316"/>
      <c r="O358" s="316"/>
      <c r="P358" s="316"/>
    </row>
    <row r="359" spans="8:16" s="314" customFormat="1" x14ac:dyDescent="0.25">
      <c r="H359" s="316"/>
      <c r="I359" s="316"/>
      <c r="J359" s="316"/>
      <c r="K359" s="316"/>
      <c r="L359" s="316"/>
      <c r="M359" s="316"/>
      <c r="N359" s="316"/>
      <c r="O359" s="316"/>
      <c r="P359" s="316"/>
    </row>
    <row r="360" spans="8:16" s="314" customFormat="1" x14ac:dyDescent="0.25">
      <c r="H360" s="316"/>
      <c r="I360" s="316"/>
      <c r="J360" s="316"/>
      <c r="K360" s="316"/>
      <c r="L360" s="316"/>
      <c r="M360" s="316"/>
      <c r="N360" s="316"/>
      <c r="O360" s="316"/>
      <c r="P360" s="316"/>
    </row>
    <row r="361" spans="8:16" s="314" customFormat="1" x14ac:dyDescent="0.25">
      <c r="H361" s="316"/>
      <c r="I361" s="316"/>
      <c r="J361" s="316"/>
      <c r="K361" s="316"/>
      <c r="L361" s="316"/>
      <c r="M361" s="316"/>
      <c r="N361" s="316"/>
      <c r="O361" s="316"/>
      <c r="P361" s="316"/>
    </row>
    <row r="362" spans="8:16" s="314" customFormat="1" x14ac:dyDescent="0.25">
      <c r="H362" s="316"/>
      <c r="I362" s="316"/>
      <c r="J362" s="316"/>
      <c r="K362" s="316"/>
      <c r="L362" s="316"/>
      <c r="M362" s="316"/>
      <c r="N362" s="316"/>
      <c r="O362" s="316"/>
      <c r="P362" s="316"/>
    </row>
    <row r="363" spans="8:16" s="314" customFormat="1" x14ac:dyDescent="0.25">
      <c r="H363" s="316"/>
      <c r="I363" s="316"/>
      <c r="J363" s="316"/>
      <c r="K363" s="316"/>
      <c r="L363" s="316"/>
      <c r="M363" s="316"/>
      <c r="N363" s="316"/>
      <c r="O363" s="316"/>
      <c r="P363" s="316"/>
    </row>
    <row r="364" spans="8:16" s="314" customFormat="1" x14ac:dyDescent="0.25">
      <c r="H364" s="316"/>
      <c r="I364" s="316"/>
      <c r="J364" s="316"/>
      <c r="K364" s="316"/>
      <c r="L364" s="316"/>
      <c r="M364" s="316"/>
      <c r="N364" s="316"/>
      <c r="O364" s="316"/>
      <c r="P364" s="316"/>
    </row>
  </sheetData>
  <sheetProtection sheet="1"/>
  <mergeCells count="39">
    <mergeCell ref="B81:E81"/>
    <mergeCell ref="B95:E95"/>
    <mergeCell ref="B161:E161"/>
    <mergeCell ref="B175:E175"/>
    <mergeCell ref="B182:E182"/>
    <mergeCell ref="B152:E152"/>
    <mergeCell ref="B173:C173"/>
    <mergeCell ref="B118:E118"/>
    <mergeCell ref="B230:E230"/>
    <mergeCell ref="B159:C159"/>
    <mergeCell ref="B189:E189"/>
    <mergeCell ref="B141:E141"/>
    <mergeCell ref="B192:E192"/>
    <mergeCell ref="B199:E199"/>
    <mergeCell ref="B211:E211"/>
    <mergeCell ref="B167:E167"/>
    <mergeCell ref="B70:E70"/>
    <mergeCell ref="D1:H1"/>
    <mergeCell ref="B22:E22"/>
    <mergeCell ref="B56:E56"/>
    <mergeCell ref="B18:D18"/>
    <mergeCell ref="B55:E55"/>
    <mergeCell ref="A16:C16"/>
    <mergeCell ref="B65:B66"/>
    <mergeCell ref="B67:B68"/>
    <mergeCell ref="B63:E63"/>
    <mergeCell ref="B21:E21"/>
    <mergeCell ref="A4:C4"/>
    <mergeCell ref="A5:C5"/>
    <mergeCell ref="A6:C6"/>
    <mergeCell ref="A7:C7"/>
    <mergeCell ref="A8:C8"/>
    <mergeCell ref="A14:C14"/>
    <mergeCell ref="A15:C15"/>
    <mergeCell ref="A9:C9"/>
    <mergeCell ref="A10:C10"/>
    <mergeCell ref="A11:C11"/>
    <mergeCell ref="A12:C12"/>
    <mergeCell ref="A13:C13"/>
  </mergeCells>
  <hyperlinks>
    <hyperlink ref="A4" location="'Entrada de dades'!Capítol_1_Sostenibilitat_ambiental" display="Chapter 1. Environmental sustainability: climate change - calculating the event’s carbon footprint" xr:uid="{00000000-0004-0000-0100-000000000000}"/>
    <hyperlink ref="A5" location="'Entrada de dades'!Secció_1.1_Mobilitat" display="1.1. Mobility" xr:uid="{00000000-0004-0000-0100-000001000000}"/>
    <hyperlink ref="A6" location="'Entrada de dades'!Secció_1.2_Energie_Instal·lacions" display="1.2. Energy in the facilities (venue where the event is held and overnight stays)" xr:uid="{00000000-0004-0000-0100-000002000000}"/>
    <hyperlink ref="A7" location="'Entrada de dades'!Secció_1.3_Materials" display="1.3. Materials" xr:uid="{00000000-0004-0000-0100-000003000000}"/>
    <hyperlink ref="A8" location="'Entrada de dades'!Secció_1.4_Alimentació" display="1.4. Food and drinks" xr:uid="{00000000-0004-0000-0100-000004000000}"/>
    <hyperlink ref="A9" location="'Entrada de dades'!Capítol_2_Sostenibilitat_social" display="Chapter 2. Social sustainability" xr:uid="{00000000-0004-0000-0100-000005000000}"/>
    <hyperlink ref="A10" location="'Entrada de dades'!Secció_2.1_Igualtat_Gènere" display="2.1. Gender equality" xr:uid="{00000000-0004-0000-0100-000006000000}"/>
    <hyperlink ref="A11" location="'Entrada de dades'!Secció_2.2_Inclusió_Origen" display="2.2. Inclusion of origin or provenance" xr:uid="{00000000-0004-0000-0100-000007000000}"/>
    <hyperlink ref="A12" location="'Entrada de dades'!Secció_2.3_Inclusió_Persones_Discapacitat" display="2.3. Inclusion of people with disabilities" xr:uid="{00000000-0004-0000-0100-000008000000}"/>
    <hyperlink ref="A13" location="'Entrada de dades'!Capítol_3_Sostenibilitat_Econòmica" display="Chapter 3. Economic sustainability" xr:uid="{00000000-0004-0000-0100-000009000000}"/>
    <hyperlink ref="A14" location="'Entrada de dades'!Secció_3.1_Empreses_Locals" display="3.1. Local companies" xr:uid="{00000000-0004-0000-0100-00000A000000}"/>
    <hyperlink ref="A15" location="'Entrada de dades'!Secció_3.2_Retribució_Justa" display="3.2. Fair remuneration" xr:uid="{00000000-0004-0000-0100-00000B000000}"/>
    <hyperlink ref="A16" location="'Entrada de dades'!Nom_i_data_de_l_esdeveniment" display="Name and date of the event" xr:uid="{00000000-0004-0000-0100-00000C000000}"/>
    <hyperlink ref="A4:C4" location="'Event Data'!A18" display="Chapter 1. Environmental sustainability: climate change - calculating the event’s carbon footprint" xr:uid="{9ABED73D-FB17-42B1-8772-1A1720999AAB}"/>
    <hyperlink ref="A5:C5" location="'Event Data'!A19" display="1.1. Mobility" xr:uid="{E1963AAA-B434-4301-80B8-A8AA83B40668}"/>
    <hyperlink ref="A6:C6" location="'Event Data'!A61" display="1.2. Energy in the facilities (venue where the event is held and overnight stays)" xr:uid="{86D0E8E6-D5EA-4152-9F8F-417079451FBA}"/>
    <hyperlink ref="A7:C7" location="'Event Data'!A79" display="1.3. Materials" xr:uid="{2D682DFE-436A-4C81-A2B9-BF5DC9DFCC66}"/>
    <hyperlink ref="A8:C8" location="'Event Data'!A93" display="1.4. Food and drinks" xr:uid="{6EF82D4F-D720-48FC-AA8C-4EA9A9FA9F3B}"/>
    <hyperlink ref="A9:C9" location="'Event Data'!A115" display="Chapter 2. Social sustainability" xr:uid="{81F2C0E7-1F87-4220-9F4B-5C04B18BBE13}"/>
    <hyperlink ref="A10:C10" location="'Event Data'!A116" display="2.1. Gender equality" xr:uid="{AF43877A-105A-4881-8675-90DCD6914FDE}"/>
    <hyperlink ref="A11:C11" location="'Event Data'!A159" display="2.2. Inclusion of origin or provenance" xr:uid="{6B9B0FC4-ACBC-4977-BF2A-A6521E5BA2FD}"/>
    <hyperlink ref="A12:C12" location="'Event Data'!A173" display="2.3. Inclusion of people with disabilities" xr:uid="{9B57E71C-B03E-485B-8D0E-F767C61403B0}"/>
    <hyperlink ref="A13:C13" location="'Event Data'!A189" display="Chapter 3. Economic sustainability" xr:uid="{FB5F945B-CAC3-418B-84B7-0284C1C33C5D}"/>
    <hyperlink ref="A14:C14" location="'Event Data'!A190" display="3.1. Local companies" xr:uid="{66F8CFC9-7479-4121-A8F3-032E02498EFC}"/>
    <hyperlink ref="A15:C15" location="'Event Data'!A209" display="3.2. Fair remuneration" xr:uid="{C0108321-2A5B-4865-A1C1-02A787ED763D}"/>
    <hyperlink ref="A16:C16" location="'Event Data'!A227" display="Name and date of the event" xr:uid="{33287F9E-337E-4C6C-B68D-C206F1937F4E}"/>
  </hyperlinks>
  <pageMargins left="0.7" right="0.7" top="0.75" bottom="0.75" header="0.3" footer="0.3"/>
  <pageSetup paperSize="9" scale="43" fitToHeight="0" orientation="portrait" r:id="rId1"/>
  <rowBreaks count="3" manualBreakCount="3">
    <brk id="78" max="5" man="1"/>
    <brk id="187" max="5" man="1"/>
    <brk id="225" max="5" man="1"/>
  </rowBreaks>
  <drawing r:id="rId2"/>
  <legacyDrawing r:id="rId3"/>
  <tableParts count="15">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ull2">
    <tabColor rgb="FF000000"/>
  </sheetPr>
  <dimension ref="A1:AS256"/>
  <sheetViews>
    <sheetView zoomScale="90" zoomScaleNormal="90" zoomScaleSheetLayoutView="92" workbookViewId="0">
      <pane ySplit="1" topLeftCell="A26" activePane="bottomLeft" state="frozen"/>
      <selection pane="bottomLeft" activeCell="A11" sqref="A11:C11"/>
    </sheetView>
  </sheetViews>
  <sheetFormatPr baseColWidth="10" defaultColWidth="20" defaultRowHeight="15" x14ac:dyDescent="0.25"/>
  <cols>
    <col min="1" max="1" width="4.85546875" style="3" customWidth="1"/>
    <col min="2" max="2" width="54.42578125" style="3" customWidth="1"/>
    <col min="3" max="3" width="12.140625" style="16" bestFit="1" customWidth="1"/>
    <col min="4" max="4" width="55.140625" style="3" bestFit="1" customWidth="1"/>
    <col min="5" max="6" width="16.42578125" style="3" customWidth="1"/>
    <col min="7" max="7" width="20" style="3"/>
    <col min="8" max="8" width="3.85546875" style="3" customWidth="1"/>
    <col min="9" max="12" width="20" style="3"/>
    <col min="13" max="13" width="30.140625" style="3" customWidth="1"/>
    <col min="14" max="26" width="20" style="460"/>
    <col min="27" max="16384" width="20" style="3"/>
  </cols>
  <sheetData>
    <row r="1" spans="1:26" s="459" customFormat="1" ht="54.75" customHeight="1" x14ac:dyDescent="0.25">
      <c r="A1" s="507" t="s">
        <v>464</v>
      </c>
      <c r="C1" s="3"/>
      <c r="D1" s="575"/>
      <c r="E1" s="575"/>
      <c r="F1" s="575"/>
      <c r="G1" s="575"/>
      <c r="H1" s="575"/>
      <c r="I1" s="460"/>
      <c r="J1" s="460"/>
      <c r="L1" s="460"/>
      <c r="M1" s="460"/>
      <c r="N1" s="460"/>
      <c r="O1" s="460"/>
      <c r="P1" s="460"/>
    </row>
    <row r="2" spans="1:26" ht="21" x14ac:dyDescent="0.25">
      <c r="A2" s="40" t="s">
        <v>293</v>
      </c>
      <c r="B2" s="40"/>
      <c r="C2" s="40"/>
      <c r="D2" s="40"/>
      <c r="E2" s="40"/>
      <c r="F2" s="461"/>
      <c r="G2" s="461"/>
      <c r="H2" s="461"/>
      <c r="I2" s="461"/>
      <c r="J2" s="461"/>
      <c r="K2" s="462"/>
      <c r="L2" s="462"/>
      <c r="M2" s="462"/>
    </row>
    <row r="3" spans="1:26" ht="21" hidden="1" x14ac:dyDescent="0.25">
      <c r="A3" s="40"/>
      <c r="B3" s="40"/>
      <c r="C3" s="40"/>
      <c r="D3" s="40"/>
      <c r="E3" s="40"/>
      <c r="F3" s="461"/>
      <c r="G3" s="461"/>
      <c r="H3" s="461"/>
      <c r="I3" s="461"/>
      <c r="J3" s="461"/>
      <c r="K3" s="462"/>
      <c r="L3" s="462"/>
      <c r="M3" s="462"/>
    </row>
    <row r="4" spans="1:26" ht="21" x14ac:dyDescent="0.25">
      <c r="A4" s="576" t="s">
        <v>456</v>
      </c>
      <c r="B4" s="576"/>
      <c r="C4" s="576"/>
      <c r="D4" s="40"/>
      <c r="E4" s="40"/>
      <c r="F4" s="461"/>
      <c r="G4" s="461"/>
      <c r="H4" s="461"/>
      <c r="I4" s="461"/>
      <c r="J4" s="461"/>
      <c r="K4" s="462"/>
      <c r="L4" s="462"/>
      <c r="M4" s="462"/>
    </row>
    <row r="5" spans="1:26" ht="21" x14ac:dyDescent="0.25">
      <c r="A5" s="576" t="s">
        <v>457</v>
      </c>
      <c r="B5" s="576"/>
      <c r="C5" s="576"/>
      <c r="D5" s="40"/>
      <c r="E5" s="40"/>
      <c r="F5" s="461"/>
      <c r="G5" s="461"/>
      <c r="H5" s="461"/>
      <c r="I5" s="461"/>
      <c r="J5" s="461"/>
      <c r="K5" s="462"/>
      <c r="L5" s="462"/>
      <c r="M5" s="462"/>
    </row>
    <row r="6" spans="1:26" ht="21" x14ac:dyDescent="0.25">
      <c r="A6" s="576" t="s">
        <v>458</v>
      </c>
      <c r="B6" s="576"/>
      <c r="C6" s="576"/>
      <c r="D6" s="40"/>
      <c r="E6" s="40"/>
      <c r="F6" s="461"/>
      <c r="G6" s="461"/>
      <c r="H6" s="461"/>
      <c r="I6" s="461"/>
      <c r="J6" s="461"/>
      <c r="K6" s="462"/>
      <c r="L6" s="462"/>
      <c r="M6" s="462"/>
    </row>
    <row r="7" spans="1:26" ht="21" x14ac:dyDescent="0.25">
      <c r="A7" s="576" t="s">
        <v>459</v>
      </c>
      <c r="B7" s="576"/>
      <c r="C7" s="576"/>
      <c r="D7" s="40"/>
      <c r="E7" s="40"/>
      <c r="F7" s="461"/>
      <c r="G7" s="461"/>
      <c r="H7" s="461"/>
      <c r="I7" s="461"/>
      <c r="J7" s="461"/>
      <c r="K7" s="462"/>
      <c r="L7" s="462"/>
      <c r="M7" s="462"/>
    </row>
    <row r="8" spans="1:26" ht="21" x14ac:dyDescent="0.25">
      <c r="A8" s="576" t="s">
        <v>421</v>
      </c>
      <c r="B8" s="576"/>
      <c r="C8" s="576"/>
      <c r="D8" s="40"/>
      <c r="E8" s="40"/>
      <c r="F8" s="461"/>
      <c r="G8" s="461"/>
      <c r="H8" s="461"/>
      <c r="I8" s="461"/>
      <c r="J8" s="461"/>
      <c r="K8" s="462"/>
      <c r="L8" s="462"/>
      <c r="M8" s="462"/>
    </row>
    <row r="9" spans="1:26" ht="21" x14ac:dyDescent="0.25">
      <c r="A9" s="576" t="s">
        <v>460</v>
      </c>
      <c r="B9" s="576"/>
      <c r="C9" s="576"/>
      <c r="D9" s="40"/>
      <c r="E9" s="40"/>
      <c r="F9" s="461"/>
      <c r="G9" s="461"/>
      <c r="H9" s="461"/>
      <c r="I9" s="461"/>
      <c r="J9" s="461"/>
      <c r="K9" s="462"/>
      <c r="L9" s="462"/>
      <c r="M9" s="462"/>
    </row>
    <row r="10" spans="1:26" ht="21" x14ac:dyDescent="0.25">
      <c r="A10" s="506" t="s">
        <v>461</v>
      </c>
      <c r="B10" s="463"/>
      <c r="C10" s="463"/>
      <c r="D10" s="40"/>
      <c r="E10" s="40"/>
      <c r="F10" s="461"/>
      <c r="G10" s="461"/>
      <c r="H10" s="461"/>
      <c r="I10" s="461"/>
      <c r="J10" s="461"/>
      <c r="K10" s="462"/>
      <c r="L10" s="462"/>
      <c r="M10" s="462"/>
    </row>
    <row r="11" spans="1:26" ht="21" x14ac:dyDescent="0.25">
      <c r="A11" s="506" t="s">
        <v>462</v>
      </c>
      <c r="B11" s="506"/>
      <c r="C11" s="506"/>
      <c r="D11" s="40"/>
      <c r="E11" s="40"/>
      <c r="F11" s="461"/>
      <c r="G11" s="461"/>
      <c r="H11" s="461"/>
      <c r="I11" s="461"/>
      <c r="J11" s="461"/>
      <c r="K11" s="462"/>
      <c r="L11" s="462"/>
      <c r="M11" s="462"/>
    </row>
    <row r="12" spans="1:26" ht="21" x14ac:dyDescent="0.25">
      <c r="A12" s="463"/>
      <c r="B12" s="463"/>
      <c r="C12" s="463"/>
      <c r="D12" s="464"/>
      <c r="E12" s="464"/>
      <c r="F12" s="461"/>
      <c r="G12" s="461"/>
      <c r="H12" s="461"/>
      <c r="I12" s="461"/>
      <c r="J12" s="461"/>
      <c r="K12" s="462"/>
      <c r="L12" s="462"/>
      <c r="M12" s="462"/>
    </row>
    <row r="13" spans="1:26" ht="29.25" customHeight="1" x14ac:dyDescent="0.25">
      <c r="A13" s="578">
        <f>'Event Data'!C227</f>
        <v>0</v>
      </c>
      <c r="B13" s="578"/>
      <c r="C13" s="465"/>
      <c r="D13" s="466">
        <f>'Event Data'!E227</f>
        <v>0</v>
      </c>
      <c r="E13" s="465"/>
      <c r="F13" s="465"/>
      <c r="G13" s="465"/>
      <c r="H13" s="465"/>
      <c r="I13" s="13" t="s">
        <v>0</v>
      </c>
      <c r="J13" s="13" t="s">
        <v>0</v>
      </c>
      <c r="K13" s="13"/>
      <c r="L13" s="13" t="s">
        <v>0</v>
      </c>
      <c r="M13" s="13" t="s">
        <v>0</v>
      </c>
    </row>
    <row r="14" spans="1:26" ht="21" x14ac:dyDescent="0.25">
      <c r="A14" s="463"/>
      <c r="B14" s="463"/>
      <c r="C14" s="463"/>
      <c r="D14" s="463"/>
      <c r="E14" s="463"/>
      <c r="F14" s="461"/>
      <c r="G14" s="461"/>
      <c r="H14" s="461"/>
      <c r="I14" s="461"/>
      <c r="J14" s="461"/>
      <c r="K14" s="462"/>
      <c r="L14" s="462"/>
      <c r="M14" s="462"/>
    </row>
    <row r="15" spans="1:26" s="467" customFormat="1" ht="21" customHeight="1" x14ac:dyDescent="0.25">
      <c r="A15" s="577" t="s">
        <v>58</v>
      </c>
      <c r="B15" s="577"/>
      <c r="C15" s="577"/>
      <c r="D15" s="577"/>
      <c r="E15" s="577"/>
      <c r="F15" s="577"/>
      <c r="G15" s="577"/>
      <c r="H15" s="577"/>
      <c r="I15" s="577"/>
      <c r="J15" s="577"/>
      <c r="K15" s="577"/>
      <c r="L15" s="577"/>
      <c r="N15" s="468"/>
      <c r="O15" s="468"/>
      <c r="P15" s="468"/>
      <c r="Q15" s="468"/>
      <c r="R15" s="468"/>
      <c r="S15" s="468"/>
      <c r="T15" s="468"/>
      <c r="U15" s="468"/>
      <c r="V15" s="468"/>
      <c r="W15" s="468"/>
      <c r="X15" s="468"/>
      <c r="Y15" s="468"/>
      <c r="Z15" s="468"/>
    </row>
    <row r="16" spans="1:26" ht="21" customHeight="1" x14ac:dyDescent="0.25">
      <c r="A16" s="41" t="s">
        <v>67</v>
      </c>
      <c r="B16" s="460"/>
      <c r="C16" s="460"/>
      <c r="D16" s="460"/>
      <c r="E16" s="460"/>
      <c r="F16" s="460"/>
      <c r="G16" s="460"/>
      <c r="H16" s="460"/>
      <c r="I16" s="460"/>
      <c r="J16" s="460"/>
      <c r="K16" s="460"/>
      <c r="L16" s="460"/>
      <c r="M16" s="462"/>
    </row>
    <row r="17" spans="1:17" ht="24.75" customHeight="1" x14ac:dyDescent="0.25">
      <c r="A17" s="460"/>
      <c r="B17" s="460"/>
      <c r="C17" s="461"/>
      <c r="D17" s="461"/>
      <c r="E17" s="461"/>
      <c r="F17" s="461"/>
      <c r="G17" s="461"/>
      <c r="H17" s="461"/>
      <c r="I17" s="461"/>
      <c r="J17" s="461"/>
      <c r="K17" s="462"/>
      <c r="L17" s="462"/>
      <c r="M17" s="462"/>
    </row>
    <row r="18" spans="1:17" ht="34.15" customHeight="1" x14ac:dyDescent="0.25">
      <c r="A18" s="567" t="s">
        <v>294</v>
      </c>
      <c r="B18" s="567"/>
      <c r="C18" s="461"/>
      <c r="D18" s="461"/>
      <c r="E18" s="461"/>
      <c r="F18" s="461"/>
      <c r="G18" s="461"/>
      <c r="H18" s="461"/>
      <c r="I18" s="461"/>
      <c r="J18" s="461"/>
      <c r="K18" s="462"/>
      <c r="L18" s="462"/>
      <c r="M18" s="462"/>
    </row>
    <row r="19" spans="1:17" x14ac:dyDescent="0.25">
      <c r="A19" s="460"/>
      <c r="B19" s="460"/>
      <c r="C19" s="469"/>
      <c r="D19" s="460"/>
      <c r="E19" s="460"/>
      <c r="F19" s="460"/>
      <c r="G19" s="460"/>
      <c r="H19" s="460"/>
      <c r="I19" s="460"/>
      <c r="J19" s="460"/>
      <c r="K19" s="460"/>
      <c r="L19" s="460"/>
      <c r="M19" s="460"/>
    </row>
    <row r="20" spans="1:17" ht="35.65" customHeight="1" x14ac:dyDescent="0.25">
      <c r="A20" s="568" t="s">
        <v>457</v>
      </c>
      <c r="B20" s="569"/>
      <c r="C20" s="569"/>
      <c r="D20" s="569"/>
      <c r="E20" s="569"/>
      <c r="F20" s="569"/>
      <c r="G20" s="569"/>
      <c r="H20" s="569"/>
      <c r="I20" s="569"/>
      <c r="J20" s="569"/>
      <c r="K20" s="569"/>
      <c r="L20" s="569"/>
      <c r="M20" s="470"/>
    </row>
    <row r="21" spans="1:17" ht="18" thickBot="1" x14ac:dyDescent="0.3">
      <c r="A21" s="574"/>
      <c r="B21" s="471"/>
      <c r="C21" s="471"/>
      <c r="D21" s="472"/>
      <c r="E21" s="472"/>
      <c r="F21" s="472"/>
      <c r="G21" s="472"/>
      <c r="H21" s="472"/>
      <c r="I21" s="472"/>
      <c r="J21" s="472"/>
      <c r="K21" s="472"/>
      <c r="L21" s="472"/>
      <c r="M21" s="472"/>
    </row>
    <row r="22" spans="1:17" ht="21.75" customHeight="1" thickBot="1" x14ac:dyDescent="0.3">
      <c r="A22" s="574"/>
      <c r="B22" s="473" t="s">
        <v>423</v>
      </c>
      <c r="C22" s="474">
        <f>C25+C29+C33+C35+C40</f>
        <v>0</v>
      </c>
      <c r="D22" s="475"/>
      <c r="E22" s="475"/>
      <c r="F22" s="460"/>
      <c r="G22" s="460"/>
      <c r="H22" s="460"/>
      <c r="I22" s="460"/>
      <c r="J22" s="460"/>
      <c r="K22" s="460"/>
      <c r="L22" s="460"/>
      <c r="M22" s="460"/>
      <c r="N22" s="476"/>
    </row>
    <row r="23" spans="1:17" ht="18" customHeight="1" x14ac:dyDescent="0.25">
      <c r="A23" s="574"/>
      <c r="B23" s="477"/>
      <c r="C23" s="471"/>
      <c r="D23" s="475"/>
      <c r="E23" s="475"/>
      <c r="F23" s="460"/>
      <c r="G23" s="460"/>
      <c r="H23" s="460"/>
      <c r="I23" s="460"/>
      <c r="J23" s="460"/>
      <c r="K23" s="460"/>
      <c r="L23" s="460"/>
      <c r="M23" s="460"/>
      <c r="N23" s="478"/>
      <c r="O23" s="478"/>
    </row>
    <row r="24" spans="1:17" ht="21.75" thickBot="1" x14ac:dyDescent="0.3">
      <c r="A24" s="479"/>
      <c r="B24" s="480" t="s">
        <v>326</v>
      </c>
      <c r="C24" s="481" t="s">
        <v>422</v>
      </c>
      <c r="D24" s="475"/>
      <c r="E24" s="475"/>
      <c r="F24" s="460"/>
      <c r="G24" s="460"/>
      <c r="H24" s="476"/>
      <c r="I24" s="476"/>
      <c r="J24" s="476"/>
      <c r="K24" s="476"/>
      <c r="L24" s="460"/>
      <c r="M24" s="460"/>
      <c r="N24" s="476"/>
      <c r="O24" s="476"/>
      <c r="P24" s="476"/>
      <c r="Q24" s="476"/>
    </row>
    <row r="25" spans="1:17" ht="17.25" customHeight="1" thickTop="1" x14ac:dyDescent="0.25">
      <c r="A25" s="479"/>
      <c r="B25" s="482" t="s">
        <v>466</v>
      </c>
      <c r="C25" s="483">
        <f>Mobilitat!H1</f>
        <v>0</v>
      </c>
      <c r="D25" s="475"/>
      <c r="E25" s="475"/>
      <c r="F25" s="460"/>
      <c r="G25" s="460"/>
      <c r="H25" s="460"/>
      <c r="I25" s="460"/>
      <c r="J25" s="460"/>
      <c r="K25" s="460"/>
      <c r="L25" s="460"/>
      <c r="M25" s="460"/>
    </row>
    <row r="26" spans="1:17" ht="17.25" customHeight="1" x14ac:dyDescent="0.25">
      <c r="A26" s="479"/>
      <c r="B26" s="484" t="s">
        <v>424</v>
      </c>
      <c r="C26" s="483">
        <f>Mobilitat!E35</f>
        <v>0</v>
      </c>
      <c r="D26" s="475"/>
      <c r="E26" s="475"/>
      <c r="F26" s="460"/>
      <c r="G26" s="460"/>
      <c r="H26" s="460"/>
      <c r="I26" s="460"/>
      <c r="J26" s="460"/>
      <c r="K26" s="460"/>
      <c r="L26" s="460"/>
      <c r="M26" s="460"/>
    </row>
    <row r="27" spans="1:17" ht="17.25" customHeight="1" x14ac:dyDescent="0.25">
      <c r="A27" s="479"/>
      <c r="B27" s="484" t="s">
        <v>426</v>
      </c>
      <c r="C27" s="483">
        <f>Mobilitat!E42</f>
        <v>0</v>
      </c>
      <c r="D27" s="475"/>
      <c r="E27" s="475"/>
      <c r="F27" s="460"/>
      <c r="G27" s="460"/>
      <c r="H27" s="460"/>
      <c r="I27" s="460"/>
      <c r="J27" s="460"/>
      <c r="K27" s="460"/>
      <c r="L27" s="460"/>
      <c r="M27" s="460"/>
    </row>
    <row r="28" spans="1:17" ht="10.5" customHeight="1" x14ac:dyDescent="0.25">
      <c r="A28" s="479"/>
      <c r="B28" s="485"/>
      <c r="C28" s="483"/>
      <c r="D28" s="475"/>
      <c r="E28" s="475"/>
      <c r="F28" s="460"/>
      <c r="G28" s="460"/>
      <c r="H28" s="460"/>
      <c r="I28" s="460"/>
      <c r="J28" s="460"/>
      <c r="K28" s="460"/>
      <c r="L28" s="460"/>
      <c r="M28" s="460"/>
    </row>
    <row r="29" spans="1:17" ht="17.25" customHeight="1" x14ac:dyDescent="0.25">
      <c r="A29" s="479"/>
      <c r="B29" s="482" t="s">
        <v>467</v>
      </c>
      <c r="C29" s="483">
        <f>'Energia instal·lacions'!H1</f>
        <v>0</v>
      </c>
      <c r="D29" s="475"/>
      <c r="E29" s="475"/>
      <c r="F29" s="460"/>
      <c r="G29" s="460"/>
      <c r="H29" s="460"/>
      <c r="I29" s="460"/>
      <c r="J29" s="460"/>
      <c r="K29" s="460"/>
      <c r="L29" s="460"/>
      <c r="M29" s="460"/>
    </row>
    <row r="30" spans="1:17" ht="17.25" customHeight="1" x14ac:dyDescent="0.25">
      <c r="A30" s="479"/>
      <c r="B30" s="484" t="s">
        <v>470</v>
      </c>
      <c r="C30" s="483">
        <f>'Energia instal·lacions'!E4</f>
        <v>0</v>
      </c>
      <c r="D30" s="475"/>
      <c r="E30" s="475"/>
      <c r="F30" s="460"/>
      <c r="G30" s="460"/>
      <c r="H30" s="460"/>
      <c r="I30" s="460"/>
      <c r="J30" s="460"/>
      <c r="K30" s="460"/>
      <c r="L30" s="460"/>
      <c r="M30" s="460"/>
    </row>
    <row r="31" spans="1:17" ht="17.25" customHeight="1" x14ac:dyDescent="0.25">
      <c r="A31" s="479"/>
      <c r="B31" s="484" t="s">
        <v>471</v>
      </c>
      <c r="C31" s="483">
        <f>'Energia instal·lacions'!E6+'Energia instal·lacions'!E7</f>
        <v>0</v>
      </c>
      <c r="D31" s="475"/>
      <c r="E31" s="475"/>
      <c r="F31" s="460"/>
      <c r="G31" s="460"/>
      <c r="H31" s="460"/>
      <c r="I31" s="460"/>
      <c r="J31" s="460"/>
      <c r="K31" s="460"/>
      <c r="L31" s="460"/>
      <c r="M31" s="460"/>
    </row>
    <row r="32" spans="1:17" ht="13.5" customHeight="1" x14ac:dyDescent="0.25">
      <c r="A32" s="479"/>
      <c r="B32" s="486"/>
      <c r="C32" s="483"/>
      <c r="D32" s="475"/>
      <c r="E32" s="475"/>
      <c r="F32" s="460"/>
      <c r="G32" s="460"/>
      <c r="H32" s="460"/>
      <c r="I32" s="460"/>
      <c r="J32" s="460"/>
      <c r="K32" s="460"/>
      <c r="L32" s="460"/>
      <c r="M32" s="460"/>
    </row>
    <row r="33" spans="1:13" ht="17.25" customHeight="1" x14ac:dyDescent="0.25">
      <c r="A33" s="479"/>
      <c r="B33" s="482" t="s">
        <v>468</v>
      </c>
      <c r="C33" s="483">
        <f>'Energia instal·lacions'!E20</f>
        <v>0</v>
      </c>
      <c r="D33" s="475"/>
      <c r="E33" s="475"/>
      <c r="F33" s="460"/>
      <c r="G33" s="460"/>
      <c r="H33" s="460"/>
      <c r="I33" s="460"/>
      <c r="J33" s="460"/>
      <c r="K33" s="460"/>
      <c r="L33" s="460"/>
      <c r="M33" s="460"/>
    </row>
    <row r="34" spans="1:13" ht="12" customHeight="1" x14ac:dyDescent="0.25">
      <c r="A34" s="479"/>
      <c r="B34" s="487"/>
      <c r="C34" s="488"/>
      <c r="D34" s="475"/>
      <c r="E34" s="475"/>
      <c r="F34" s="460"/>
      <c r="G34" s="460"/>
      <c r="H34" s="460"/>
      <c r="I34" s="460"/>
      <c r="J34" s="460"/>
      <c r="K34" s="460"/>
      <c r="L34" s="460"/>
      <c r="M34" s="460"/>
    </row>
    <row r="35" spans="1:13" ht="17.25" customHeight="1" x14ac:dyDescent="0.25">
      <c r="A35" s="479"/>
      <c r="B35" s="482" t="s">
        <v>469</v>
      </c>
      <c r="C35" s="483">
        <f>'Materials-Residus'!H1</f>
        <v>0</v>
      </c>
      <c r="D35" s="475"/>
      <c r="E35" s="475"/>
      <c r="F35" s="460"/>
      <c r="G35" s="460"/>
      <c r="H35" s="460"/>
      <c r="I35" s="460"/>
      <c r="J35" s="460"/>
      <c r="K35" s="460"/>
      <c r="L35" s="460"/>
      <c r="M35" s="460"/>
    </row>
    <row r="36" spans="1:13" ht="17.25" customHeight="1" x14ac:dyDescent="0.25">
      <c r="A36" s="479"/>
      <c r="B36" s="486" t="s">
        <v>59</v>
      </c>
      <c r="C36" s="483">
        <f>'Materials-Residus'!E8</f>
        <v>0</v>
      </c>
      <c r="D36" s="475"/>
      <c r="E36" s="475"/>
      <c r="F36" s="460"/>
      <c r="G36" s="460"/>
      <c r="H36" s="460"/>
      <c r="I36" s="460"/>
      <c r="J36" s="460"/>
      <c r="K36" s="460"/>
      <c r="L36" s="460"/>
      <c r="M36" s="460"/>
    </row>
    <row r="37" spans="1:13" ht="17.25" customHeight="1" x14ac:dyDescent="0.25">
      <c r="A37" s="479"/>
      <c r="B37" s="484" t="s">
        <v>473</v>
      </c>
      <c r="C37" s="483">
        <f>'Materials-Residus'!E18</f>
        <v>0</v>
      </c>
      <c r="D37" s="475"/>
      <c r="E37" s="475"/>
      <c r="F37" s="460"/>
      <c r="G37" s="460"/>
      <c r="H37" s="460"/>
      <c r="I37" s="460"/>
      <c r="J37" s="460"/>
      <c r="K37" s="460"/>
      <c r="L37" s="460"/>
      <c r="M37" s="460"/>
    </row>
    <row r="38" spans="1:13" ht="17.25" customHeight="1" x14ac:dyDescent="0.25">
      <c r="A38" s="479"/>
      <c r="B38" s="484" t="s">
        <v>472</v>
      </c>
      <c r="C38" s="483">
        <f>'Materials-Residus'!E24</f>
        <v>0</v>
      </c>
      <c r="D38" s="475"/>
      <c r="E38" s="475"/>
      <c r="F38" s="460"/>
      <c r="G38" s="460"/>
      <c r="H38" s="460"/>
      <c r="I38" s="460"/>
      <c r="J38" s="460"/>
      <c r="K38" s="460"/>
      <c r="L38" s="460"/>
      <c r="M38" s="460"/>
    </row>
    <row r="39" spans="1:13" ht="14.65" customHeight="1" x14ac:dyDescent="0.25">
      <c r="A39" s="479"/>
      <c r="B39" s="489"/>
      <c r="C39" s="483"/>
      <c r="D39" s="475"/>
      <c r="E39" s="475"/>
      <c r="F39" s="460"/>
      <c r="G39" s="460"/>
      <c r="H39" s="460"/>
      <c r="I39" s="460"/>
      <c r="J39" s="460"/>
      <c r="K39" s="460"/>
      <c r="L39" s="460"/>
      <c r="M39" s="460"/>
    </row>
    <row r="40" spans="1:13" ht="17.25" customHeight="1" x14ac:dyDescent="0.25">
      <c r="A40" s="479"/>
      <c r="B40" s="482" t="s">
        <v>465</v>
      </c>
      <c r="C40" s="483">
        <f>Alimentació!H1</f>
        <v>0</v>
      </c>
      <c r="D40" s="475"/>
      <c r="E40" s="475"/>
      <c r="F40" s="460"/>
      <c r="G40" s="460"/>
      <c r="H40" s="460"/>
      <c r="I40" s="460"/>
      <c r="J40" s="460"/>
      <c r="K40" s="460"/>
      <c r="L40" s="460"/>
      <c r="M40" s="460"/>
    </row>
    <row r="41" spans="1:13" ht="17.25" customHeight="1" x14ac:dyDescent="0.25">
      <c r="A41" s="479"/>
      <c r="B41" s="486" t="s">
        <v>327</v>
      </c>
      <c r="C41" s="483">
        <f>Alimentació!E10</f>
        <v>0</v>
      </c>
      <c r="D41" s="475"/>
      <c r="E41" s="475"/>
      <c r="F41" s="460"/>
      <c r="G41" s="460"/>
      <c r="H41" s="460"/>
      <c r="I41" s="460"/>
      <c r="J41" s="460"/>
      <c r="K41" s="460"/>
      <c r="L41" s="460"/>
      <c r="M41" s="460"/>
    </row>
    <row r="42" spans="1:13" ht="17.25" customHeight="1" x14ac:dyDescent="0.25">
      <c r="A42" s="479"/>
      <c r="B42" s="486" t="s">
        <v>203</v>
      </c>
      <c r="C42" s="483">
        <f>Alimentació!E27</f>
        <v>0</v>
      </c>
      <c r="D42" s="475"/>
      <c r="E42" s="475"/>
      <c r="F42" s="460"/>
      <c r="G42" s="460"/>
      <c r="H42" s="460"/>
      <c r="I42" s="460"/>
      <c r="J42" s="460"/>
      <c r="K42" s="460"/>
      <c r="L42" s="460"/>
      <c r="M42" s="460"/>
    </row>
    <row r="43" spans="1:13" ht="17.649999999999999" customHeight="1" x14ac:dyDescent="0.25">
      <c r="A43" s="479"/>
      <c r="B43" s="489"/>
      <c r="C43" s="483"/>
      <c r="D43" s="475"/>
      <c r="E43" s="475"/>
      <c r="F43" s="460"/>
      <c r="G43" s="460"/>
      <c r="H43" s="460"/>
      <c r="I43" s="460"/>
      <c r="J43" s="460"/>
      <c r="K43" s="460"/>
      <c r="L43" s="460"/>
      <c r="M43" s="460"/>
    </row>
    <row r="44" spans="1:13" ht="17.25" customHeight="1" x14ac:dyDescent="0.25">
      <c r="A44" s="479"/>
      <c r="B44" s="490" t="s">
        <v>425</v>
      </c>
      <c r="C44" s="483"/>
      <c r="D44" s="475"/>
      <c r="E44" s="475"/>
      <c r="F44" s="460"/>
      <c r="G44" s="460"/>
      <c r="H44" s="460"/>
      <c r="I44" s="460"/>
      <c r="J44" s="460"/>
      <c r="K44" s="460"/>
      <c r="L44" s="460"/>
      <c r="M44" s="460"/>
    </row>
    <row r="45" spans="1:13" ht="17.25" customHeight="1" x14ac:dyDescent="0.25">
      <c r="A45" s="479"/>
      <c r="B45" s="491"/>
      <c r="C45" s="483"/>
      <c r="D45" s="475"/>
      <c r="E45" s="475"/>
      <c r="F45" s="460"/>
      <c r="G45" s="460"/>
      <c r="H45" s="460"/>
      <c r="I45" s="460"/>
      <c r="J45" s="460"/>
      <c r="K45" s="460"/>
      <c r="L45" s="460"/>
      <c r="M45" s="460"/>
    </row>
    <row r="46" spans="1:13" ht="31.5" customHeight="1" x14ac:dyDescent="0.25">
      <c r="A46" s="570" t="s">
        <v>458</v>
      </c>
      <c r="B46" s="571"/>
      <c r="C46" s="571"/>
      <c r="D46" s="571"/>
      <c r="E46" s="571"/>
      <c r="F46" s="571"/>
      <c r="G46" s="571"/>
      <c r="H46" s="571"/>
      <c r="I46" s="571"/>
      <c r="J46" s="571"/>
      <c r="K46" s="571"/>
      <c r="L46" s="571"/>
      <c r="M46" s="492"/>
    </row>
    <row r="47" spans="1:13" ht="18.75" x14ac:dyDescent="0.25">
      <c r="A47" s="460"/>
      <c r="B47" s="40"/>
      <c r="C47" s="469"/>
      <c r="D47" s="460"/>
      <c r="E47" s="460"/>
      <c r="F47" s="460"/>
      <c r="G47" s="460"/>
      <c r="H47" s="460"/>
      <c r="I47" s="460"/>
      <c r="J47" s="460"/>
      <c r="K47" s="460"/>
      <c r="L47" s="460"/>
      <c r="M47" s="460"/>
    </row>
    <row r="48" spans="1:13" ht="19.5" thickBot="1" x14ac:dyDescent="0.3">
      <c r="A48" s="460"/>
      <c r="B48" s="493" t="s">
        <v>240</v>
      </c>
      <c r="C48" s="481" t="s">
        <v>74</v>
      </c>
      <c r="D48" s="460"/>
      <c r="E48" s="460"/>
      <c r="F48" s="460"/>
      <c r="G48" s="460"/>
      <c r="H48" s="460"/>
      <c r="I48" s="460"/>
      <c r="J48" s="460"/>
      <c r="K48" s="460"/>
      <c r="L48" s="460"/>
      <c r="M48" s="460"/>
    </row>
    <row r="49" spans="1:13" ht="16.5" thickTop="1" x14ac:dyDescent="0.25">
      <c r="A49" s="572"/>
      <c r="B49" s="495" t="s">
        <v>373</v>
      </c>
      <c r="C49" s="496" t="e">
        <f>'Event Data'!E121/'Event Data'!E120</f>
        <v>#DIV/0!</v>
      </c>
      <c r="D49" s="460"/>
      <c r="E49" s="460"/>
      <c r="F49" s="460"/>
      <c r="G49" s="460"/>
      <c r="H49" s="460"/>
      <c r="I49" s="460"/>
      <c r="J49" s="460"/>
      <c r="K49" s="460"/>
      <c r="L49" s="460"/>
      <c r="M49" s="460"/>
    </row>
    <row r="50" spans="1:13" ht="15.75" x14ac:dyDescent="0.25">
      <c r="A50" s="572"/>
      <c r="B50" s="495" t="s">
        <v>374</v>
      </c>
      <c r="C50" s="496" t="e">
        <f>'Event Data'!E122/'Event Data'!E120</f>
        <v>#DIV/0!</v>
      </c>
      <c r="D50" s="460"/>
      <c r="E50" s="460"/>
      <c r="F50" s="460"/>
      <c r="G50" s="460"/>
      <c r="H50" s="460"/>
      <c r="I50" s="460"/>
      <c r="J50" s="460"/>
      <c r="K50" s="460"/>
      <c r="L50" s="460"/>
      <c r="M50" s="460"/>
    </row>
    <row r="51" spans="1:13" ht="15.75" x14ac:dyDescent="0.25">
      <c r="A51" s="572"/>
      <c r="B51" s="495" t="s">
        <v>375</v>
      </c>
      <c r="C51" s="496" t="e">
        <f>'Event Data'!E123/'Event Data'!E120</f>
        <v>#DIV/0!</v>
      </c>
      <c r="D51" s="460"/>
      <c r="E51" s="460"/>
      <c r="F51" s="460"/>
      <c r="G51" s="460"/>
      <c r="H51" s="460"/>
      <c r="I51" s="460"/>
      <c r="J51" s="460"/>
      <c r="K51" s="460"/>
      <c r="L51" s="460"/>
      <c r="M51" s="460"/>
    </row>
    <row r="52" spans="1:13" ht="6.75" customHeight="1" x14ac:dyDescent="0.25">
      <c r="A52" s="460"/>
      <c r="B52" s="40"/>
      <c r="C52" s="40"/>
      <c r="D52" s="460"/>
      <c r="E52" s="460"/>
      <c r="F52" s="460"/>
      <c r="G52" s="460"/>
      <c r="H52" s="460"/>
      <c r="I52" s="460"/>
      <c r="J52" s="460"/>
      <c r="K52" s="460"/>
      <c r="L52" s="460"/>
      <c r="M52" s="460"/>
    </row>
    <row r="53" spans="1:13" ht="16.5" customHeight="1" thickBot="1" x14ac:dyDescent="0.3">
      <c r="A53" s="460"/>
      <c r="B53" s="497" t="s">
        <v>244</v>
      </c>
      <c r="C53" s="481" t="s">
        <v>74</v>
      </c>
      <c r="D53" s="460"/>
      <c r="E53" s="460"/>
      <c r="F53" s="460"/>
      <c r="G53" s="460"/>
      <c r="H53" s="460"/>
      <c r="I53" s="460"/>
      <c r="J53" s="460"/>
      <c r="K53" s="460"/>
      <c r="L53" s="460"/>
      <c r="M53" s="460"/>
    </row>
    <row r="54" spans="1:13" ht="15.75" customHeight="1" thickTop="1" x14ac:dyDescent="0.25">
      <c r="A54" s="572"/>
      <c r="B54" s="495" t="s">
        <v>373</v>
      </c>
      <c r="C54" s="496" t="e">
        <f>'Event Data'!E125/'Event Data'!E124</f>
        <v>#DIV/0!</v>
      </c>
      <c r="D54" s="460"/>
      <c r="E54" s="460"/>
      <c r="F54" s="460"/>
      <c r="G54" s="460"/>
      <c r="H54" s="460"/>
      <c r="I54" s="460"/>
      <c r="J54" s="460"/>
      <c r="K54" s="460"/>
      <c r="L54" s="460"/>
      <c r="M54" s="460"/>
    </row>
    <row r="55" spans="1:13" ht="15.75" x14ac:dyDescent="0.25">
      <c r="A55" s="572"/>
      <c r="B55" s="495" t="s">
        <v>374</v>
      </c>
      <c r="C55" s="496" t="e">
        <f>'Event Data'!E126/'Event Data'!E124</f>
        <v>#DIV/0!</v>
      </c>
      <c r="D55" s="460"/>
      <c r="E55" s="460"/>
      <c r="F55" s="460"/>
      <c r="G55" s="460"/>
      <c r="H55" s="460"/>
      <c r="I55" s="460"/>
      <c r="J55" s="460"/>
      <c r="K55" s="460"/>
      <c r="L55" s="460"/>
      <c r="M55" s="460"/>
    </row>
    <row r="56" spans="1:13" ht="15.75" x14ac:dyDescent="0.25">
      <c r="A56" s="572"/>
      <c r="B56" s="495" t="s">
        <v>375</v>
      </c>
      <c r="C56" s="496" t="e">
        <f>'Event Data'!E127/'Event Data'!E124</f>
        <v>#DIV/0!</v>
      </c>
      <c r="D56" s="460"/>
      <c r="E56" s="460"/>
      <c r="F56" s="460"/>
      <c r="G56" s="460"/>
      <c r="H56" s="460"/>
      <c r="I56" s="460"/>
      <c r="J56" s="460"/>
      <c r="K56" s="460"/>
      <c r="L56" s="460"/>
      <c r="M56" s="460"/>
    </row>
    <row r="57" spans="1:13" ht="6" customHeight="1" x14ac:dyDescent="0.25">
      <c r="A57" s="460"/>
      <c r="B57" s="40"/>
      <c r="C57" s="40"/>
      <c r="D57" s="460"/>
      <c r="E57" s="460"/>
      <c r="F57" s="460"/>
      <c r="G57" s="460"/>
      <c r="H57" s="460"/>
      <c r="I57" s="460"/>
      <c r="J57" s="460"/>
      <c r="K57" s="460"/>
      <c r="L57" s="460"/>
      <c r="M57" s="460"/>
    </row>
    <row r="58" spans="1:13" ht="18.75" customHeight="1" thickBot="1" x14ac:dyDescent="0.3">
      <c r="A58" s="460"/>
      <c r="B58" s="497" t="s">
        <v>245</v>
      </c>
      <c r="C58" s="481" t="s">
        <v>74</v>
      </c>
      <c r="D58" s="460"/>
      <c r="E58" s="460"/>
      <c r="F58" s="460"/>
      <c r="G58" s="460"/>
      <c r="H58" s="460"/>
      <c r="I58" s="460"/>
      <c r="J58" s="460"/>
      <c r="K58" s="460"/>
      <c r="L58" s="460"/>
      <c r="M58" s="460"/>
    </row>
    <row r="59" spans="1:13" ht="15" customHeight="1" thickTop="1" x14ac:dyDescent="0.25">
      <c r="A59" s="572"/>
      <c r="B59" s="495" t="s">
        <v>373</v>
      </c>
      <c r="C59" s="496" t="e">
        <f>'Event Data'!E129/'Event Data'!E128</f>
        <v>#DIV/0!</v>
      </c>
      <c r="D59" s="460"/>
      <c r="E59" s="460"/>
      <c r="F59" s="460"/>
      <c r="G59" s="460"/>
      <c r="H59" s="460"/>
      <c r="I59" s="460"/>
      <c r="J59" s="460"/>
      <c r="K59" s="460"/>
      <c r="L59" s="460"/>
      <c r="M59" s="460"/>
    </row>
    <row r="60" spans="1:13" ht="15.75" customHeight="1" x14ac:dyDescent="0.25">
      <c r="A60" s="572"/>
      <c r="B60" s="495" t="s">
        <v>374</v>
      </c>
      <c r="C60" s="496" t="e">
        <f>'Event Data'!E130/'Event Data'!E128</f>
        <v>#DIV/0!</v>
      </c>
      <c r="D60" s="460"/>
      <c r="E60" s="460"/>
      <c r="F60" s="460"/>
      <c r="G60" s="460"/>
      <c r="H60" s="460"/>
      <c r="I60" s="460"/>
      <c r="J60" s="460"/>
      <c r="K60" s="460"/>
      <c r="L60" s="460"/>
      <c r="M60" s="460"/>
    </row>
    <row r="61" spans="1:13" ht="15.75" customHeight="1" x14ac:dyDescent="0.25">
      <c r="A61" s="572"/>
      <c r="B61" s="495" t="s">
        <v>375</v>
      </c>
      <c r="C61" s="496" t="e">
        <f>'Event Data'!E131/'Event Data'!E128</f>
        <v>#DIV/0!</v>
      </c>
      <c r="D61" s="460"/>
      <c r="E61" s="460"/>
      <c r="F61" s="460"/>
      <c r="G61" s="460"/>
      <c r="H61" s="460"/>
      <c r="I61" s="460"/>
      <c r="J61" s="460"/>
      <c r="K61" s="460"/>
      <c r="L61" s="460"/>
      <c r="M61" s="460"/>
    </row>
    <row r="62" spans="1:13" ht="10.15" customHeight="1" x14ac:dyDescent="0.25">
      <c r="A62" s="494"/>
      <c r="B62" s="498"/>
      <c r="C62" s="496"/>
      <c r="D62" s="460"/>
      <c r="E62" s="460"/>
      <c r="F62" s="460"/>
      <c r="G62" s="460"/>
      <c r="H62" s="460"/>
      <c r="I62" s="460"/>
      <c r="J62" s="460"/>
      <c r="K62" s="460"/>
      <c r="L62" s="460"/>
      <c r="M62" s="460"/>
    </row>
    <row r="63" spans="1:13" ht="23.25" customHeight="1" thickBot="1" x14ac:dyDescent="0.3">
      <c r="A63" s="460"/>
      <c r="B63" s="497" t="s">
        <v>246</v>
      </c>
      <c r="C63" s="481" t="s">
        <v>74</v>
      </c>
      <c r="D63" s="460"/>
      <c r="E63" s="460"/>
      <c r="F63" s="460"/>
      <c r="G63" s="460"/>
      <c r="H63" s="460"/>
      <c r="I63" s="460"/>
      <c r="J63" s="460"/>
      <c r="K63" s="460"/>
      <c r="L63" s="460"/>
      <c r="M63" s="460"/>
    </row>
    <row r="64" spans="1:13" ht="15.75" customHeight="1" thickTop="1" x14ac:dyDescent="0.25">
      <c r="A64" s="572"/>
      <c r="B64" s="495" t="s">
        <v>373</v>
      </c>
      <c r="C64" s="496" t="e">
        <f>'Event Data'!E133/'Event Data'!E132</f>
        <v>#DIV/0!</v>
      </c>
      <c r="D64" s="460"/>
      <c r="E64" s="460"/>
      <c r="F64" s="460"/>
      <c r="G64" s="460"/>
      <c r="H64" s="460"/>
      <c r="I64" s="460"/>
      <c r="J64" s="460"/>
      <c r="K64" s="460"/>
      <c r="L64" s="460"/>
      <c r="M64" s="460"/>
    </row>
    <row r="65" spans="1:13" ht="15.75" customHeight="1" x14ac:dyDescent="0.25">
      <c r="A65" s="572"/>
      <c r="B65" s="495" t="s">
        <v>374</v>
      </c>
      <c r="C65" s="496" t="e">
        <f>'Event Data'!E134/'Event Data'!E132</f>
        <v>#DIV/0!</v>
      </c>
      <c r="D65" s="460"/>
      <c r="E65" s="460"/>
      <c r="F65" s="460"/>
      <c r="G65" s="460"/>
      <c r="H65" s="460"/>
      <c r="I65" s="460"/>
      <c r="J65" s="460"/>
      <c r="K65" s="460"/>
      <c r="L65" s="460"/>
      <c r="M65" s="460"/>
    </row>
    <row r="66" spans="1:13" ht="15.75" customHeight="1" x14ac:dyDescent="0.25">
      <c r="A66" s="572"/>
      <c r="B66" s="495" t="s">
        <v>375</v>
      </c>
      <c r="C66" s="496" t="e">
        <f>'Event Data'!E135/'Event Data'!E132</f>
        <v>#DIV/0!</v>
      </c>
      <c r="D66" s="460"/>
      <c r="E66" s="460"/>
      <c r="F66" s="460"/>
      <c r="G66" s="460"/>
      <c r="H66" s="460"/>
      <c r="I66" s="460"/>
      <c r="J66" s="460"/>
      <c r="K66" s="460"/>
      <c r="L66" s="460"/>
      <c r="M66" s="460"/>
    </row>
    <row r="67" spans="1:13" ht="7.15" customHeight="1" x14ac:dyDescent="0.25">
      <c r="A67" s="460"/>
      <c r="B67" s="40"/>
      <c r="C67" s="40"/>
      <c r="D67" s="460"/>
      <c r="E67" s="460"/>
      <c r="F67" s="460"/>
      <c r="G67" s="460"/>
      <c r="H67" s="460"/>
      <c r="I67" s="460"/>
      <c r="J67" s="460"/>
      <c r="K67" s="460"/>
      <c r="L67" s="460"/>
      <c r="M67" s="460"/>
    </row>
    <row r="68" spans="1:13" ht="19.5" thickBot="1" x14ac:dyDescent="0.3">
      <c r="A68" s="460"/>
      <c r="B68" s="493" t="s">
        <v>247</v>
      </c>
      <c r="C68" s="481" t="s">
        <v>74</v>
      </c>
      <c r="D68" s="460"/>
      <c r="E68" s="460"/>
      <c r="F68" s="460"/>
      <c r="G68" s="460"/>
      <c r="H68" s="460"/>
      <c r="I68" s="460"/>
      <c r="J68" s="460"/>
      <c r="K68" s="460"/>
      <c r="L68" s="460"/>
      <c r="M68" s="460"/>
    </row>
    <row r="69" spans="1:13" ht="16.5" thickTop="1" x14ac:dyDescent="0.25">
      <c r="A69" s="572"/>
      <c r="B69" s="495" t="s">
        <v>373</v>
      </c>
      <c r="C69" s="496" t="e">
        <f>'Event Data'!E137/'Event Data'!E136</f>
        <v>#DIV/0!</v>
      </c>
      <c r="D69" s="460"/>
      <c r="E69" s="460"/>
      <c r="F69" s="460"/>
      <c r="G69" s="460"/>
      <c r="H69" s="460"/>
      <c r="I69" s="460"/>
      <c r="J69" s="460"/>
      <c r="K69" s="460"/>
      <c r="L69" s="460"/>
      <c r="M69" s="460"/>
    </row>
    <row r="70" spans="1:13" ht="15.75" x14ac:dyDescent="0.25">
      <c r="A70" s="572"/>
      <c r="B70" s="495" t="s">
        <v>374</v>
      </c>
      <c r="C70" s="496" t="e">
        <f>'Event Data'!E138/'Event Data'!E136</f>
        <v>#DIV/0!</v>
      </c>
      <c r="D70" s="460"/>
      <c r="E70" s="460"/>
      <c r="F70" s="460"/>
      <c r="G70" s="460"/>
      <c r="H70" s="460"/>
      <c r="I70" s="460"/>
      <c r="J70" s="460"/>
      <c r="K70" s="460"/>
      <c r="L70" s="460"/>
      <c r="M70" s="460"/>
    </row>
    <row r="71" spans="1:13" ht="15.75" x14ac:dyDescent="0.25">
      <c r="A71" s="572"/>
      <c r="B71" s="495" t="s">
        <v>375</v>
      </c>
      <c r="C71" s="496" t="e">
        <f>'Event Data'!E139/'Event Data'!E136</f>
        <v>#DIV/0!</v>
      </c>
      <c r="D71" s="460"/>
      <c r="E71" s="460"/>
      <c r="F71" s="460"/>
      <c r="G71" s="460"/>
      <c r="H71" s="460"/>
      <c r="I71" s="460"/>
      <c r="J71" s="460"/>
      <c r="K71" s="460"/>
      <c r="L71" s="460"/>
      <c r="M71" s="460"/>
    </row>
    <row r="72" spans="1:13" ht="15.75" x14ac:dyDescent="0.25">
      <c r="A72" s="494"/>
      <c r="B72" s="498"/>
      <c r="C72" s="496"/>
      <c r="D72" s="460"/>
      <c r="E72" s="460"/>
      <c r="F72" s="460"/>
      <c r="G72" s="460"/>
      <c r="H72" s="460"/>
      <c r="I72" s="460"/>
      <c r="J72" s="460"/>
      <c r="K72" s="460"/>
      <c r="L72" s="460"/>
      <c r="M72" s="460"/>
    </row>
    <row r="73" spans="1:13" ht="19.5" thickBot="1" x14ac:dyDescent="0.3">
      <c r="A73" s="460"/>
      <c r="B73" s="480" t="s">
        <v>248</v>
      </c>
      <c r="C73" s="481" t="s">
        <v>74</v>
      </c>
      <c r="D73" s="460"/>
      <c r="E73" s="460"/>
      <c r="F73" s="460"/>
      <c r="G73" s="460"/>
      <c r="H73" s="460"/>
      <c r="I73" s="460"/>
      <c r="J73" s="460"/>
      <c r="K73" s="460"/>
      <c r="L73" s="460"/>
      <c r="M73" s="460"/>
    </row>
    <row r="74" spans="1:13" ht="15.75" customHeight="1" thickTop="1" x14ac:dyDescent="0.25">
      <c r="A74" s="572"/>
      <c r="B74" s="495" t="s">
        <v>427</v>
      </c>
      <c r="C74" s="496" t="e">
        <f>'Event Data'!E124/'Event Data'!E120</f>
        <v>#DIV/0!</v>
      </c>
      <c r="D74" s="460"/>
      <c r="E74" s="460"/>
      <c r="F74" s="460"/>
      <c r="G74" s="460"/>
      <c r="H74" s="460"/>
      <c r="I74" s="460"/>
      <c r="J74" s="460"/>
      <c r="K74" s="460"/>
      <c r="L74" s="460"/>
      <c r="M74" s="460"/>
    </row>
    <row r="75" spans="1:13" ht="15.75" customHeight="1" x14ac:dyDescent="0.25">
      <c r="A75" s="572"/>
      <c r="B75" s="495" t="s">
        <v>428</v>
      </c>
      <c r="C75" s="496" t="e">
        <f>'Event Data'!E128/'Event Data'!E120</f>
        <v>#DIV/0!</v>
      </c>
      <c r="D75" s="460"/>
      <c r="E75" s="460"/>
      <c r="F75" s="460"/>
      <c r="G75" s="460"/>
      <c r="H75" s="460"/>
      <c r="I75" s="460"/>
      <c r="J75" s="460"/>
      <c r="K75" s="460"/>
      <c r="L75" s="460"/>
      <c r="M75" s="460"/>
    </row>
    <row r="76" spans="1:13" ht="15.75" customHeight="1" x14ac:dyDescent="0.25">
      <c r="A76" s="572"/>
      <c r="B76" s="495" t="s">
        <v>429</v>
      </c>
      <c r="C76" s="496" t="e">
        <f>'Event Data'!E132/'Event Data'!E120</f>
        <v>#DIV/0!</v>
      </c>
      <c r="D76" s="460"/>
      <c r="E76" s="460"/>
      <c r="F76" s="460"/>
      <c r="G76" s="460"/>
      <c r="H76" s="460"/>
      <c r="I76" s="460"/>
      <c r="J76" s="460"/>
      <c r="K76" s="460"/>
      <c r="L76" s="460"/>
      <c r="M76" s="460"/>
    </row>
    <row r="77" spans="1:13" x14ac:dyDescent="0.25">
      <c r="A77" s="460"/>
      <c r="B77" s="460"/>
      <c r="C77" s="469"/>
      <c r="D77" s="460"/>
      <c r="E77" s="460"/>
      <c r="F77" s="460"/>
      <c r="G77" s="460"/>
      <c r="H77" s="460"/>
      <c r="I77" s="460"/>
      <c r="J77" s="460"/>
      <c r="K77" s="460"/>
      <c r="L77" s="460"/>
      <c r="M77" s="460"/>
    </row>
    <row r="78" spans="1:13" ht="19.5" thickBot="1" x14ac:dyDescent="0.3">
      <c r="A78" s="460"/>
      <c r="B78" s="480" t="s">
        <v>241</v>
      </c>
      <c r="C78" s="481" t="s">
        <v>74</v>
      </c>
      <c r="D78" s="460"/>
      <c r="E78" s="460"/>
      <c r="F78" s="460"/>
      <c r="G78" s="460"/>
      <c r="H78" s="460"/>
      <c r="I78" s="460"/>
      <c r="J78" s="460"/>
      <c r="K78" s="460"/>
      <c r="L78" s="460"/>
      <c r="M78" s="460"/>
    </row>
    <row r="79" spans="1:13" ht="16.5" thickTop="1" x14ac:dyDescent="0.25">
      <c r="A79" s="572"/>
      <c r="B79" s="495" t="s">
        <v>373</v>
      </c>
      <c r="C79" s="496" t="e">
        <f>'Event Data'!E144/'Event Data'!E143</f>
        <v>#DIV/0!</v>
      </c>
      <c r="D79" s="460"/>
      <c r="E79" s="460"/>
      <c r="F79" s="460"/>
      <c r="G79" s="460"/>
      <c r="H79" s="460"/>
      <c r="I79" s="460"/>
      <c r="J79" s="460"/>
      <c r="K79" s="460"/>
      <c r="L79" s="460"/>
      <c r="M79" s="460"/>
    </row>
    <row r="80" spans="1:13" ht="15.75" x14ac:dyDescent="0.25">
      <c r="A80" s="572"/>
      <c r="B80" s="495" t="s">
        <v>374</v>
      </c>
      <c r="C80" s="496" t="e">
        <f>'Event Data'!E145/'Event Data'!E143</f>
        <v>#DIV/0!</v>
      </c>
      <c r="D80" s="460"/>
      <c r="E80" s="460"/>
      <c r="F80" s="460"/>
      <c r="G80" s="460"/>
      <c r="H80" s="460"/>
      <c r="I80" s="460"/>
      <c r="J80" s="460"/>
      <c r="K80" s="460"/>
      <c r="L80" s="460"/>
      <c r="M80" s="460"/>
    </row>
    <row r="81" spans="1:13" ht="15.75" x14ac:dyDescent="0.25">
      <c r="A81" s="572"/>
      <c r="B81" s="495" t="s">
        <v>375</v>
      </c>
      <c r="C81" s="496" t="e">
        <f>'Event Data'!E146/'Event Data'!E143</f>
        <v>#DIV/0!</v>
      </c>
      <c r="D81" s="460"/>
      <c r="E81" s="460"/>
      <c r="F81" s="460"/>
      <c r="G81" s="460"/>
      <c r="H81" s="460"/>
      <c r="I81" s="460"/>
      <c r="J81" s="460"/>
      <c r="K81" s="460"/>
      <c r="L81" s="460"/>
      <c r="M81" s="460"/>
    </row>
    <row r="82" spans="1:13" ht="6.75" customHeight="1" x14ac:dyDescent="0.25">
      <c r="A82" s="494"/>
      <c r="B82" s="498"/>
      <c r="C82" s="496"/>
      <c r="D82" s="460"/>
      <c r="E82" s="460"/>
      <c r="F82" s="460"/>
      <c r="G82" s="460"/>
      <c r="H82" s="460"/>
      <c r="I82" s="460"/>
      <c r="J82" s="460"/>
      <c r="K82" s="460"/>
      <c r="L82" s="460"/>
      <c r="M82" s="460"/>
    </row>
    <row r="83" spans="1:13" ht="19.149999999999999" customHeight="1" thickBot="1" x14ac:dyDescent="0.3">
      <c r="A83" s="494"/>
      <c r="B83" s="480" t="s">
        <v>256</v>
      </c>
      <c r="C83" s="481" t="s">
        <v>74</v>
      </c>
      <c r="D83" s="460"/>
      <c r="E83" s="460"/>
      <c r="F83" s="460"/>
      <c r="G83" s="460"/>
      <c r="H83" s="460"/>
      <c r="I83" s="460"/>
      <c r="J83" s="460"/>
      <c r="K83" s="460"/>
      <c r="L83" s="460"/>
      <c r="M83" s="460"/>
    </row>
    <row r="84" spans="1:13" ht="16.5" thickTop="1" x14ac:dyDescent="0.25">
      <c r="A84" s="572"/>
      <c r="B84" s="495" t="s">
        <v>373</v>
      </c>
      <c r="C84" s="496" t="e">
        <f>'Event Data'!E148/'Event Data'!E147</f>
        <v>#DIV/0!</v>
      </c>
      <c r="D84" s="460"/>
      <c r="E84" s="460"/>
      <c r="F84" s="460"/>
      <c r="G84" s="460"/>
      <c r="H84" s="460"/>
      <c r="I84" s="460"/>
      <c r="J84" s="460"/>
      <c r="K84" s="460"/>
      <c r="L84" s="460"/>
      <c r="M84" s="460"/>
    </row>
    <row r="85" spans="1:13" ht="15.75" x14ac:dyDescent="0.25">
      <c r="A85" s="572"/>
      <c r="B85" s="495" t="s">
        <v>374</v>
      </c>
      <c r="C85" s="496" t="e">
        <f>'Event Data'!E149/'Event Data'!E147</f>
        <v>#DIV/0!</v>
      </c>
      <c r="D85" s="460"/>
      <c r="E85" s="460"/>
      <c r="F85" s="460"/>
      <c r="G85" s="460"/>
      <c r="H85" s="460"/>
      <c r="I85" s="460"/>
      <c r="J85" s="460"/>
      <c r="K85" s="460"/>
      <c r="L85" s="460"/>
      <c r="M85" s="460"/>
    </row>
    <row r="86" spans="1:13" ht="15.75" x14ac:dyDescent="0.25">
      <c r="A86" s="572"/>
      <c r="B86" s="495" t="s">
        <v>375</v>
      </c>
      <c r="C86" s="496" t="e">
        <f>'Event Data'!E150/'Event Data'!E147</f>
        <v>#DIV/0!</v>
      </c>
      <c r="D86" s="460"/>
      <c r="E86" s="460"/>
      <c r="F86" s="460"/>
      <c r="G86" s="460"/>
      <c r="H86" s="460"/>
      <c r="I86" s="460"/>
      <c r="J86" s="460"/>
      <c r="K86" s="460"/>
      <c r="L86" s="460"/>
      <c r="M86" s="460"/>
    </row>
    <row r="87" spans="1:13" x14ac:dyDescent="0.25">
      <c r="A87" s="460"/>
      <c r="B87" s="460"/>
      <c r="C87" s="469"/>
      <c r="D87" s="460"/>
      <c r="E87" s="460"/>
      <c r="F87" s="460"/>
      <c r="G87" s="460"/>
      <c r="H87" s="460"/>
      <c r="I87" s="460"/>
      <c r="J87" s="460"/>
      <c r="K87" s="460"/>
      <c r="L87" s="460"/>
      <c r="M87" s="460"/>
    </row>
    <row r="88" spans="1:13" ht="19.5" thickBot="1" x14ac:dyDescent="0.3">
      <c r="A88" s="460"/>
      <c r="B88" s="480" t="s">
        <v>430</v>
      </c>
      <c r="C88" s="481" t="s">
        <v>74</v>
      </c>
      <c r="D88" s="460"/>
      <c r="E88" s="460"/>
      <c r="F88" s="460"/>
      <c r="G88" s="460"/>
      <c r="H88" s="460"/>
      <c r="I88" s="460"/>
      <c r="J88" s="460"/>
      <c r="K88" s="460"/>
      <c r="L88" s="460"/>
      <c r="M88" s="460"/>
    </row>
    <row r="89" spans="1:13" ht="16.5" thickTop="1" x14ac:dyDescent="0.25">
      <c r="A89" s="573"/>
      <c r="B89" s="495" t="s">
        <v>373</v>
      </c>
      <c r="C89" s="496" t="e">
        <f>'Event Data'!E155/'Event Data'!E154</f>
        <v>#DIV/0!</v>
      </c>
      <c r="D89" s="460"/>
      <c r="E89" s="460"/>
      <c r="F89" s="460"/>
      <c r="G89" s="460"/>
      <c r="H89" s="460"/>
      <c r="I89" s="460"/>
      <c r="J89" s="460"/>
      <c r="K89" s="460"/>
      <c r="L89" s="460"/>
      <c r="M89" s="460"/>
    </row>
    <row r="90" spans="1:13" ht="15.75" x14ac:dyDescent="0.25">
      <c r="A90" s="573"/>
      <c r="B90" s="495" t="s">
        <v>374</v>
      </c>
      <c r="C90" s="496" t="e">
        <f>'Event Data'!E156/'Event Data'!E154</f>
        <v>#DIV/0!</v>
      </c>
      <c r="D90" s="460"/>
      <c r="E90" s="460"/>
      <c r="F90" s="460"/>
      <c r="G90" s="460"/>
      <c r="H90" s="460"/>
      <c r="I90" s="460"/>
      <c r="J90" s="460"/>
      <c r="K90" s="460"/>
      <c r="L90" s="460"/>
      <c r="M90" s="460"/>
    </row>
    <row r="91" spans="1:13" ht="15.75" x14ac:dyDescent="0.25">
      <c r="A91" s="573"/>
      <c r="B91" s="495" t="s">
        <v>375</v>
      </c>
      <c r="C91" s="496" t="e">
        <f>'Event Data'!E157/'Event Data'!E154</f>
        <v>#DIV/0!</v>
      </c>
      <c r="D91" s="460"/>
      <c r="E91" s="460"/>
      <c r="F91" s="460"/>
      <c r="G91" s="460"/>
      <c r="H91" s="460"/>
      <c r="I91" s="460"/>
      <c r="J91" s="460"/>
      <c r="K91" s="460"/>
      <c r="L91" s="460"/>
      <c r="M91" s="460"/>
    </row>
    <row r="92" spans="1:13" x14ac:dyDescent="0.25">
      <c r="A92" s="460"/>
      <c r="B92" s="460"/>
      <c r="C92" s="469"/>
      <c r="D92" s="460"/>
      <c r="E92" s="460"/>
      <c r="F92" s="460"/>
      <c r="G92" s="460"/>
      <c r="H92" s="460"/>
      <c r="I92" s="460"/>
      <c r="J92" s="460"/>
      <c r="K92" s="460"/>
      <c r="L92" s="460"/>
      <c r="M92" s="460"/>
    </row>
    <row r="93" spans="1:13" ht="31.5" customHeight="1" x14ac:dyDescent="0.25">
      <c r="A93" s="570" t="s">
        <v>459</v>
      </c>
      <c r="B93" s="571"/>
      <c r="C93" s="571"/>
      <c r="D93" s="571"/>
      <c r="E93" s="571"/>
      <c r="F93" s="571"/>
      <c r="G93" s="571"/>
      <c r="H93" s="571"/>
      <c r="I93" s="571"/>
      <c r="J93" s="571"/>
      <c r="K93" s="571"/>
      <c r="L93" s="571"/>
      <c r="M93" s="492"/>
    </row>
    <row r="94" spans="1:13" x14ac:dyDescent="0.25">
      <c r="A94" s="460"/>
      <c r="B94" s="460"/>
      <c r="C94" s="469"/>
      <c r="D94" s="460"/>
      <c r="E94" s="460"/>
      <c r="F94" s="460"/>
      <c r="G94" s="460"/>
      <c r="H94" s="460"/>
      <c r="I94" s="460"/>
      <c r="J94" s="460"/>
      <c r="K94" s="460"/>
      <c r="L94" s="460"/>
      <c r="M94" s="460"/>
    </row>
    <row r="95" spans="1:13" ht="19.5" thickBot="1" x14ac:dyDescent="0.3">
      <c r="A95" s="460"/>
      <c r="B95" s="480" t="s">
        <v>234</v>
      </c>
      <c r="C95" s="481" t="s">
        <v>74</v>
      </c>
      <c r="D95" s="460"/>
      <c r="E95" s="460"/>
      <c r="F95" s="460"/>
      <c r="G95" s="460"/>
      <c r="H95" s="460"/>
      <c r="I95" s="460"/>
      <c r="J95" s="460"/>
      <c r="K95" s="460"/>
      <c r="L95" s="460"/>
      <c r="M95" s="460"/>
    </row>
    <row r="96" spans="1:13" ht="16.5" thickTop="1" x14ac:dyDescent="0.25">
      <c r="A96" s="460"/>
      <c r="B96" s="495" t="s">
        <v>400</v>
      </c>
      <c r="C96" s="496" t="e">
        <f>'Event Data'!E163/'Event Data'!E120</f>
        <v>#DIV/0!</v>
      </c>
      <c r="D96" s="460"/>
      <c r="E96" s="460"/>
      <c r="F96" s="460"/>
      <c r="G96" s="460"/>
      <c r="H96" s="460"/>
      <c r="I96" s="460"/>
      <c r="J96" s="460"/>
      <c r="K96" s="460"/>
      <c r="L96" s="460"/>
      <c r="M96" s="460"/>
    </row>
    <row r="97" spans="1:13" ht="15.75" x14ac:dyDescent="0.25">
      <c r="A97" s="460"/>
      <c r="B97" s="495" t="s">
        <v>474</v>
      </c>
      <c r="C97" s="496" t="e">
        <f>'Event Data'!E164/'Event Data'!E120</f>
        <v>#DIV/0!</v>
      </c>
      <c r="D97" s="460"/>
      <c r="E97" s="460"/>
      <c r="F97" s="460"/>
      <c r="G97" s="460"/>
      <c r="H97" s="460"/>
      <c r="I97" s="460"/>
      <c r="J97" s="460"/>
      <c r="K97" s="460"/>
      <c r="L97" s="460"/>
      <c r="M97" s="460"/>
    </row>
    <row r="98" spans="1:13" ht="15.75" x14ac:dyDescent="0.25">
      <c r="A98" s="460"/>
      <c r="B98" s="495" t="s">
        <v>475</v>
      </c>
      <c r="C98" s="496" t="e">
        <f>'Event Data'!E165/'Event Data'!E120</f>
        <v>#DIV/0!</v>
      </c>
      <c r="D98" s="460"/>
      <c r="E98" s="460"/>
      <c r="F98" s="460"/>
      <c r="G98" s="460"/>
      <c r="H98" s="460"/>
      <c r="I98" s="460"/>
      <c r="J98" s="460"/>
      <c r="K98" s="460"/>
      <c r="L98" s="460"/>
      <c r="M98" s="460"/>
    </row>
    <row r="99" spans="1:13" x14ac:dyDescent="0.25">
      <c r="A99" s="460"/>
      <c r="B99" s="469"/>
      <c r="C99" s="469"/>
      <c r="D99" s="460"/>
      <c r="E99" s="460"/>
      <c r="F99" s="460"/>
      <c r="G99" s="460"/>
      <c r="H99" s="460"/>
      <c r="I99" s="460"/>
      <c r="J99" s="460"/>
      <c r="K99" s="460"/>
      <c r="L99" s="460"/>
      <c r="M99" s="460"/>
    </row>
    <row r="100" spans="1:13" x14ac:dyDescent="0.25">
      <c r="A100" s="460"/>
      <c r="B100" s="460"/>
      <c r="C100" s="469"/>
      <c r="D100" s="460"/>
      <c r="E100" s="460"/>
      <c r="F100" s="460"/>
      <c r="G100" s="460"/>
      <c r="H100" s="460"/>
      <c r="I100" s="460"/>
      <c r="J100" s="460"/>
      <c r="K100" s="460"/>
      <c r="L100" s="460"/>
      <c r="M100" s="460"/>
    </row>
    <row r="101" spans="1:13" ht="19.5" thickBot="1" x14ac:dyDescent="0.3">
      <c r="A101" s="460"/>
      <c r="B101" s="480" t="s">
        <v>242</v>
      </c>
      <c r="C101" s="481" t="s">
        <v>74</v>
      </c>
      <c r="D101" s="460"/>
      <c r="E101" s="460"/>
      <c r="F101" s="460"/>
      <c r="G101" s="460"/>
      <c r="H101" s="460"/>
      <c r="I101" s="460"/>
      <c r="J101" s="460"/>
      <c r="K101" s="460"/>
      <c r="L101" s="460"/>
      <c r="M101" s="460"/>
    </row>
    <row r="102" spans="1:13" ht="16.5" thickTop="1" x14ac:dyDescent="0.25">
      <c r="A102" s="460"/>
      <c r="B102" s="495" t="s">
        <v>243</v>
      </c>
      <c r="C102" s="496" t="e">
        <f>'Event Data'!E169/'Event Data'!E143</f>
        <v>#DIV/0!</v>
      </c>
      <c r="D102" s="460"/>
      <c r="E102" s="460"/>
      <c r="F102" s="460"/>
      <c r="G102" s="460"/>
      <c r="H102" s="460"/>
      <c r="I102" s="460"/>
      <c r="J102" s="460"/>
      <c r="K102" s="460"/>
      <c r="L102" s="460"/>
      <c r="M102" s="460"/>
    </row>
    <row r="103" spans="1:13" ht="15.75" x14ac:dyDescent="0.25">
      <c r="A103" s="460"/>
      <c r="B103" s="495" t="s">
        <v>237</v>
      </c>
      <c r="C103" s="496" t="e">
        <f>'Event Data'!E170/'Event Data'!E143</f>
        <v>#DIV/0!</v>
      </c>
      <c r="D103" s="460"/>
      <c r="E103" s="460"/>
      <c r="F103" s="460"/>
      <c r="G103" s="460"/>
      <c r="H103" s="460"/>
      <c r="I103" s="460"/>
      <c r="J103" s="460"/>
      <c r="K103" s="460"/>
      <c r="L103" s="460"/>
      <c r="M103" s="460"/>
    </row>
    <row r="104" spans="1:13" ht="15.75" x14ac:dyDescent="0.25">
      <c r="A104" s="460"/>
      <c r="B104" s="495" t="s">
        <v>238</v>
      </c>
      <c r="C104" s="496" t="e">
        <f>'Event Data'!E171/'Event Data'!E143</f>
        <v>#DIV/0!</v>
      </c>
      <c r="D104" s="460"/>
      <c r="E104" s="460"/>
      <c r="F104" s="460"/>
      <c r="G104" s="460"/>
      <c r="H104" s="460"/>
      <c r="I104" s="460"/>
      <c r="J104" s="460"/>
      <c r="K104" s="460"/>
      <c r="L104" s="460"/>
      <c r="M104" s="460"/>
    </row>
    <row r="105" spans="1:13" ht="15.75" x14ac:dyDescent="0.25">
      <c r="A105" s="460"/>
      <c r="B105" s="498"/>
      <c r="C105" s="496"/>
      <c r="D105" s="460"/>
      <c r="E105" s="460"/>
      <c r="F105" s="460"/>
      <c r="G105" s="460"/>
      <c r="H105" s="460"/>
      <c r="I105" s="460"/>
      <c r="J105" s="460"/>
      <c r="K105" s="460"/>
      <c r="L105" s="460"/>
      <c r="M105" s="460"/>
    </row>
    <row r="106" spans="1:13" ht="31.5" customHeight="1" x14ac:dyDescent="0.25">
      <c r="A106" s="570" t="s">
        <v>421</v>
      </c>
      <c r="B106" s="571"/>
      <c r="C106" s="571"/>
      <c r="D106" s="571"/>
      <c r="E106" s="571"/>
      <c r="F106" s="571"/>
      <c r="G106" s="571"/>
      <c r="H106" s="571"/>
      <c r="I106" s="571"/>
      <c r="J106" s="571"/>
      <c r="K106" s="571"/>
      <c r="L106" s="571"/>
      <c r="M106" s="492"/>
    </row>
    <row r="107" spans="1:13" x14ac:dyDescent="0.25">
      <c r="A107" s="460"/>
      <c r="B107" s="460"/>
      <c r="C107" s="469"/>
      <c r="D107" s="460"/>
      <c r="E107" s="460"/>
      <c r="F107" s="460"/>
      <c r="G107" s="460"/>
      <c r="H107" s="460"/>
      <c r="I107" s="460"/>
      <c r="J107" s="460"/>
      <c r="K107" s="460"/>
      <c r="L107" s="460"/>
      <c r="M107" s="460"/>
    </row>
    <row r="108" spans="1:13" ht="38.25" thickBot="1" x14ac:dyDescent="0.3">
      <c r="A108" s="460"/>
      <c r="B108" s="480" t="s">
        <v>433</v>
      </c>
      <c r="C108" s="481" t="s">
        <v>74</v>
      </c>
      <c r="D108" s="460"/>
      <c r="E108" s="460"/>
      <c r="F108" s="460"/>
      <c r="G108" s="460"/>
      <c r="H108" s="460"/>
      <c r="I108" s="460"/>
      <c r="J108" s="460"/>
      <c r="K108" s="460"/>
      <c r="L108" s="460"/>
      <c r="M108" s="460"/>
    </row>
    <row r="109" spans="1:13" ht="16.5" thickTop="1" x14ac:dyDescent="0.25">
      <c r="A109" s="460"/>
      <c r="B109" s="495" t="s">
        <v>431</v>
      </c>
      <c r="C109" s="496" t="e">
        <f>'Event Data'!E177/'Event Data'!E120</f>
        <v>#DIV/0!</v>
      </c>
      <c r="D109" s="460"/>
      <c r="E109" s="460"/>
      <c r="F109" s="460"/>
      <c r="G109" s="460"/>
      <c r="H109" s="460"/>
      <c r="I109" s="460"/>
      <c r="J109" s="460"/>
      <c r="K109" s="460"/>
      <c r="L109" s="460"/>
      <c r="M109" s="460"/>
    </row>
    <row r="110" spans="1:13" ht="15.75" x14ac:dyDescent="0.25">
      <c r="A110" s="460"/>
      <c r="B110" s="495" t="s">
        <v>432</v>
      </c>
      <c r="C110" s="496" t="e">
        <f>1-C109</f>
        <v>#DIV/0!</v>
      </c>
      <c r="D110" s="460"/>
      <c r="E110" s="460"/>
      <c r="F110" s="460"/>
      <c r="G110" s="460"/>
      <c r="H110" s="460"/>
      <c r="I110" s="460"/>
      <c r="J110" s="460"/>
      <c r="K110" s="460"/>
      <c r="L110" s="460"/>
      <c r="M110" s="460"/>
    </row>
    <row r="111" spans="1:13" ht="15" customHeight="1" x14ac:dyDescent="0.25">
      <c r="A111" s="573"/>
      <c r="B111" s="495" t="s">
        <v>435</v>
      </c>
      <c r="C111" s="496" t="e">
        <f>'Event Data'!E178/'Event Data'!E177</f>
        <v>#DIV/0!</v>
      </c>
      <c r="D111" s="460"/>
      <c r="E111" s="460"/>
      <c r="F111" s="460"/>
      <c r="G111" s="460"/>
      <c r="H111" s="460"/>
      <c r="I111" s="460"/>
      <c r="J111" s="460"/>
      <c r="K111" s="460"/>
      <c r="L111" s="460"/>
      <c r="M111" s="460"/>
    </row>
    <row r="112" spans="1:13" ht="15.75" x14ac:dyDescent="0.25">
      <c r="A112" s="573"/>
      <c r="B112" s="495" t="s">
        <v>436</v>
      </c>
      <c r="C112" s="496" t="e">
        <f>'Event Data'!E179/'Event Data'!E177</f>
        <v>#DIV/0!</v>
      </c>
      <c r="D112" s="460"/>
      <c r="E112" s="460"/>
      <c r="F112" s="460"/>
      <c r="G112" s="460"/>
      <c r="H112" s="460"/>
      <c r="I112" s="460"/>
      <c r="J112" s="460"/>
      <c r="K112" s="460"/>
      <c r="L112" s="460"/>
      <c r="M112" s="460"/>
    </row>
    <row r="113" spans="1:45" ht="15.75" x14ac:dyDescent="0.25">
      <c r="A113" s="573"/>
      <c r="B113" s="495" t="s">
        <v>250</v>
      </c>
      <c r="C113" s="496" t="e">
        <f>'Event Data'!E180/'Event Data'!E177</f>
        <v>#DIV/0!</v>
      </c>
      <c r="D113" s="460"/>
      <c r="E113" s="460"/>
      <c r="F113" s="460"/>
      <c r="G113" s="460"/>
      <c r="H113" s="460"/>
      <c r="I113" s="460"/>
      <c r="J113" s="460"/>
      <c r="K113" s="460"/>
      <c r="L113" s="460"/>
      <c r="M113" s="460"/>
    </row>
    <row r="114" spans="1:45" ht="11.65" customHeight="1" x14ac:dyDescent="0.25">
      <c r="A114" s="460"/>
      <c r="B114" s="40"/>
      <c r="C114" s="469"/>
      <c r="D114" s="460"/>
      <c r="E114" s="460"/>
      <c r="F114" s="460"/>
      <c r="G114" s="460"/>
      <c r="H114" s="460"/>
      <c r="I114" s="460"/>
      <c r="J114" s="460"/>
      <c r="K114" s="460"/>
      <c r="L114" s="460"/>
      <c r="M114" s="460"/>
    </row>
    <row r="115" spans="1:45" ht="13.5" customHeight="1" thickBot="1" x14ac:dyDescent="0.3">
      <c r="A115" s="460"/>
      <c r="B115" s="480" t="s">
        <v>434</v>
      </c>
      <c r="C115" s="481" t="s">
        <v>74</v>
      </c>
      <c r="D115" s="460"/>
      <c r="E115" s="460"/>
      <c r="F115" s="460"/>
      <c r="G115" s="460"/>
      <c r="H115" s="460"/>
      <c r="I115" s="460"/>
      <c r="J115" s="460"/>
      <c r="K115" s="460"/>
      <c r="L115" s="460"/>
      <c r="M115" s="460"/>
    </row>
    <row r="116" spans="1:45" ht="16.5" thickTop="1" x14ac:dyDescent="0.25">
      <c r="A116" s="460"/>
      <c r="B116" s="495" t="s">
        <v>431</v>
      </c>
      <c r="C116" s="496" t="e">
        <f>'Event Data'!E184/'Event Data'!E143</f>
        <v>#DIV/0!</v>
      </c>
      <c r="D116" s="460"/>
      <c r="E116" s="460"/>
      <c r="F116" s="460"/>
      <c r="G116" s="460"/>
      <c r="H116" s="460"/>
      <c r="I116" s="460"/>
      <c r="J116" s="460"/>
      <c r="K116" s="460"/>
      <c r="L116" s="460"/>
      <c r="M116" s="460"/>
    </row>
    <row r="117" spans="1:45" ht="15.75" x14ac:dyDescent="0.25">
      <c r="A117" s="460"/>
      <c r="B117" s="495" t="s">
        <v>432</v>
      </c>
      <c r="C117" s="496" t="e">
        <f>1-C116</f>
        <v>#DIV/0!</v>
      </c>
      <c r="D117" s="460"/>
      <c r="E117" s="460"/>
      <c r="F117" s="460"/>
      <c r="G117" s="460"/>
      <c r="H117" s="460"/>
      <c r="I117" s="460"/>
      <c r="J117" s="460"/>
      <c r="K117" s="460"/>
      <c r="L117" s="460"/>
      <c r="M117" s="460"/>
    </row>
    <row r="118" spans="1:45" ht="15.75" x14ac:dyDescent="0.25">
      <c r="A118" s="573"/>
      <c r="B118" s="495" t="s">
        <v>391</v>
      </c>
      <c r="C118" s="496" t="e">
        <f>'Event Data'!E185/'Event Data'!E184</f>
        <v>#DIV/0!</v>
      </c>
      <c r="D118" s="460"/>
      <c r="E118" s="460"/>
      <c r="F118" s="460"/>
      <c r="G118" s="460"/>
      <c r="H118" s="460"/>
      <c r="I118" s="460"/>
      <c r="J118" s="460"/>
      <c r="K118" s="460"/>
      <c r="L118" s="460"/>
      <c r="M118" s="460"/>
    </row>
    <row r="119" spans="1:45" ht="15.75" x14ac:dyDescent="0.25">
      <c r="A119" s="573"/>
      <c r="B119" s="495" t="s">
        <v>392</v>
      </c>
      <c r="C119" s="496" t="e">
        <f>'Event Data'!E186/'Event Data'!E184</f>
        <v>#DIV/0!</v>
      </c>
      <c r="D119" s="460"/>
      <c r="E119" s="460"/>
      <c r="F119" s="460"/>
      <c r="G119" s="460"/>
      <c r="H119" s="460"/>
      <c r="I119" s="460"/>
      <c r="J119" s="460"/>
      <c r="K119" s="460"/>
      <c r="L119" s="460"/>
      <c r="M119" s="460"/>
    </row>
    <row r="120" spans="1:45" ht="15.75" x14ac:dyDescent="0.25">
      <c r="A120" s="573"/>
      <c r="B120" s="495" t="s">
        <v>249</v>
      </c>
      <c r="C120" s="496" t="e">
        <f>'Event Data'!E187/'Event Data'!E184</f>
        <v>#DIV/0!</v>
      </c>
      <c r="D120" s="460"/>
      <c r="E120" s="460"/>
      <c r="F120" s="460"/>
      <c r="G120" s="460"/>
      <c r="H120" s="460"/>
      <c r="I120" s="460"/>
      <c r="J120" s="460"/>
      <c r="K120" s="460"/>
      <c r="L120" s="460"/>
      <c r="M120" s="460"/>
    </row>
    <row r="121" spans="1:45" ht="15" customHeight="1" x14ac:dyDescent="0.25">
      <c r="A121" s="460"/>
      <c r="B121" s="498"/>
      <c r="C121" s="3"/>
      <c r="D121" s="460"/>
      <c r="E121" s="460"/>
      <c r="F121" s="460"/>
      <c r="G121" s="460"/>
      <c r="H121" s="460"/>
      <c r="I121" s="460"/>
      <c r="J121" s="460"/>
      <c r="K121" s="460"/>
      <c r="L121" s="460"/>
      <c r="M121" s="460"/>
    </row>
    <row r="122" spans="1:45" s="39" customFormat="1" ht="42" customHeight="1" x14ac:dyDescent="0.25">
      <c r="A122" s="565" t="s">
        <v>460</v>
      </c>
      <c r="B122" s="566"/>
      <c r="C122" s="566"/>
      <c r="D122" s="566"/>
      <c r="E122" s="566"/>
      <c r="F122" s="566"/>
      <c r="G122" s="566"/>
      <c r="H122" s="566"/>
      <c r="I122" s="566"/>
      <c r="J122" s="566"/>
      <c r="K122" s="566"/>
      <c r="L122" s="566"/>
      <c r="M122" s="499"/>
      <c r="N122" s="459"/>
      <c r="O122" s="459"/>
      <c r="P122" s="459"/>
      <c r="Q122" s="459"/>
      <c r="R122" s="459"/>
      <c r="S122" s="459"/>
      <c r="T122" s="459"/>
      <c r="U122" s="459"/>
      <c r="V122" s="459"/>
      <c r="W122" s="459"/>
      <c r="X122" s="459"/>
      <c r="Y122" s="459"/>
      <c r="Z122" s="459"/>
      <c r="AA122" s="459"/>
      <c r="AB122" s="459"/>
      <c r="AC122" s="459"/>
      <c r="AD122" s="459"/>
      <c r="AE122" s="459"/>
      <c r="AF122" s="459"/>
      <c r="AG122" s="459"/>
      <c r="AH122" s="459"/>
      <c r="AI122" s="459"/>
      <c r="AJ122" s="459"/>
      <c r="AK122" s="459"/>
      <c r="AL122" s="459"/>
      <c r="AM122" s="459"/>
      <c r="AN122" s="459"/>
      <c r="AO122" s="459"/>
      <c r="AP122" s="459"/>
      <c r="AQ122" s="459"/>
      <c r="AR122" s="459"/>
      <c r="AS122" s="459"/>
    </row>
    <row r="123" spans="1:45" s="460" customFormat="1" x14ac:dyDescent="0.25">
      <c r="B123" s="469"/>
      <c r="C123" s="469"/>
    </row>
    <row r="124" spans="1:45" s="460" customFormat="1" ht="19.5" thickBot="1" x14ac:dyDescent="0.3">
      <c r="B124" s="480" t="s">
        <v>89</v>
      </c>
      <c r="C124" s="481" t="s">
        <v>74</v>
      </c>
    </row>
    <row r="125" spans="1:45" s="460" customFormat="1" ht="21" customHeight="1" thickTop="1" x14ac:dyDescent="0.25">
      <c r="B125" s="495" t="s">
        <v>476</v>
      </c>
      <c r="C125" s="496" t="e">
        <f>'Event Data'!E195/'Event Data'!E194</f>
        <v>#DIV/0!</v>
      </c>
      <c r="E125" s="500"/>
    </row>
    <row r="126" spans="1:45" s="460" customFormat="1" ht="21" customHeight="1" x14ac:dyDescent="0.25">
      <c r="B126" s="495" t="s">
        <v>477</v>
      </c>
      <c r="C126" s="496" t="e">
        <f>1-C125</f>
        <v>#DIV/0!</v>
      </c>
      <c r="E126" s="500"/>
    </row>
    <row r="127" spans="1:45" s="460" customFormat="1" ht="21" customHeight="1" x14ac:dyDescent="0.25">
      <c r="B127" s="495" t="s">
        <v>251</v>
      </c>
      <c r="C127" s="496" t="e">
        <f>'Event Data'!E197/'Event Data'!E196</f>
        <v>#DIV/0!</v>
      </c>
    </row>
    <row r="128" spans="1:45" s="460" customFormat="1" ht="21" customHeight="1" x14ac:dyDescent="0.25">
      <c r="B128" s="495" t="s">
        <v>252</v>
      </c>
      <c r="C128" s="501" t="e">
        <f>1-C127</f>
        <v>#DIV/0!</v>
      </c>
    </row>
    <row r="129" spans="1:45" s="460" customFormat="1" ht="15.75" x14ac:dyDescent="0.25">
      <c r="B129" s="498"/>
      <c r="C129" s="501"/>
    </row>
    <row r="130" spans="1:45" s="39" customFormat="1" ht="42" customHeight="1" x14ac:dyDescent="0.25">
      <c r="A130" s="565" t="s">
        <v>461</v>
      </c>
      <c r="B130" s="566"/>
      <c r="C130" s="566"/>
      <c r="D130" s="566"/>
      <c r="E130" s="566"/>
      <c r="F130" s="566"/>
      <c r="G130" s="566"/>
      <c r="H130" s="566"/>
      <c r="I130" s="566"/>
      <c r="J130" s="566"/>
      <c r="K130" s="566"/>
      <c r="L130" s="566"/>
      <c r="M130" s="499"/>
      <c r="N130" s="459"/>
      <c r="O130" s="459"/>
      <c r="P130" s="459"/>
      <c r="Q130" s="459"/>
      <c r="R130" s="459"/>
      <c r="S130" s="459"/>
      <c r="T130" s="459"/>
      <c r="U130" s="459"/>
      <c r="V130" s="459"/>
      <c r="W130" s="459"/>
      <c r="X130" s="459"/>
      <c r="Y130" s="459"/>
      <c r="Z130" s="459"/>
      <c r="AA130" s="459"/>
      <c r="AB130" s="459"/>
      <c r="AC130" s="459"/>
      <c r="AD130" s="459"/>
      <c r="AE130" s="459"/>
      <c r="AF130" s="459"/>
      <c r="AG130" s="459"/>
      <c r="AH130" s="459"/>
      <c r="AI130" s="459"/>
      <c r="AJ130" s="459"/>
      <c r="AK130" s="459"/>
      <c r="AL130" s="459"/>
      <c r="AM130" s="459"/>
      <c r="AN130" s="459"/>
      <c r="AO130" s="459"/>
      <c r="AP130" s="459"/>
      <c r="AQ130" s="459"/>
      <c r="AR130" s="459"/>
      <c r="AS130" s="459"/>
    </row>
    <row r="131" spans="1:45" s="460" customFormat="1" x14ac:dyDescent="0.25">
      <c r="B131" s="469"/>
      <c r="C131" s="469"/>
    </row>
    <row r="132" spans="1:45" s="460" customFormat="1" ht="19.5" thickBot="1" x14ac:dyDescent="0.3">
      <c r="B132" s="480" t="s">
        <v>437</v>
      </c>
      <c r="C132" s="481" t="s">
        <v>74</v>
      </c>
    </row>
    <row r="133" spans="1:45" s="460" customFormat="1" ht="16.5" thickTop="1" x14ac:dyDescent="0.25">
      <c r="B133" s="495" t="s">
        <v>478</v>
      </c>
      <c r="C133" s="496" t="e">
        <f>'Event Data'!E201/'Event Data'!E194</f>
        <v>#DIV/0!</v>
      </c>
    </row>
    <row r="134" spans="1:45" s="460" customFormat="1" ht="15.75" x14ac:dyDescent="0.25">
      <c r="B134" s="495" t="s">
        <v>479</v>
      </c>
      <c r="C134" s="496" t="e">
        <f>'Event Data'!E202/'Event Data'!E194</f>
        <v>#DIV/0!</v>
      </c>
    </row>
    <row r="135" spans="1:45" s="460" customFormat="1" ht="15.75" x14ac:dyDescent="0.25">
      <c r="B135" s="495" t="s">
        <v>480</v>
      </c>
      <c r="C135" s="496" t="e">
        <f>'Event Data'!E203/'Event Data'!E194</f>
        <v>#DIV/0!</v>
      </c>
    </row>
    <row r="136" spans="1:45" s="460" customFormat="1" ht="15.75" x14ac:dyDescent="0.25">
      <c r="B136" s="495" t="s">
        <v>481</v>
      </c>
      <c r="C136" s="496" t="e">
        <f>'Event Data'!E204/'Event Data'!E194</f>
        <v>#DIV/0!</v>
      </c>
    </row>
    <row r="137" spans="1:45" s="460" customFormat="1" ht="15.75" x14ac:dyDescent="0.25">
      <c r="B137" s="495" t="s">
        <v>482</v>
      </c>
      <c r="C137" s="496" t="e">
        <f>'Event Data'!E205/'Event Data'!E194</f>
        <v>#DIV/0!</v>
      </c>
    </row>
    <row r="138" spans="1:45" s="460" customFormat="1" ht="15.75" x14ac:dyDescent="0.25">
      <c r="B138" s="498"/>
      <c r="C138" s="496"/>
    </row>
    <row r="139" spans="1:45" s="460" customFormat="1" ht="38.25" thickBot="1" x14ac:dyDescent="0.3">
      <c r="B139" s="480" t="s">
        <v>255</v>
      </c>
      <c r="C139" s="481" t="s">
        <v>328</v>
      </c>
    </row>
    <row r="140" spans="1:45" s="460" customFormat="1" ht="16.5" thickTop="1" x14ac:dyDescent="0.25">
      <c r="B140" s="495" t="s">
        <v>483</v>
      </c>
      <c r="C140" s="502">
        <f>'Event Data'!E206</f>
        <v>0</v>
      </c>
    </row>
    <row r="141" spans="1:45" s="460" customFormat="1" ht="15.75" x14ac:dyDescent="0.25">
      <c r="B141" s="495" t="s">
        <v>484</v>
      </c>
      <c r="C141" s="502">
        <f>'Event Data'!E207</f>
        <v>0</v>
      </c>
    </row>
    <row r="142" spans="1:45" x14ac:dyDescent="0.25">
      <c r="A142" s="460"/>
      <c r="B142" s="460"/>
      <c r="C142" s="469"/>
      <c r="D142" s="460"/>
      <c r="E142" s="460"/>
      <c r="F142" s="460"/>
      <c r="G142" s="460"/>
      <c r="H142" s="460"/>
      <c r="I142" s="460"/>
      <c r="J142" s="460"/>
      <c r="K142" s="460"/>
      <c r="L142" s="460"/>
      <c r="M142" s="460"/>
      <c r="AA142" s="460"/>
      <c r="AB142" s="460"/>
      <c r="AC142" s="460"/>
      <c r="AD142" s="460"/>
      <c r="AE142" s="460"/>
      <c r="AF142" s="460"/>
      <c r="AG142" s="460"/>
      <c r="AH142" s="460"/>
      <c r="AI142" s="460"/>
      <c r="AJ142" s="460"/>
      <c r="AK142" s="460"/>
    </row>
    <row r="143" spans="1:45" ht="30.75" customHeight="1" x14ac:dyDescent="0.25">
      <c r="A143" s="565" t="s">
        <v>462</v>
      </c>
      <c r="B143" s="566"/>
      <c r="C143" s="566"/>
      <c r="D143" s="566"/>
      <c r="E143" s="566"/>
      <c r="F143" s="566"/>
      <c r="G143" s="566"/>
      <c r="H143" s="566"/>
      <c r="I143" s="566"/>
      <c r="J143" s="566"/>
      <c r="K143" s="566"/>
      <c r="L143" s="566"/>
      <c r="M143" s="499"/>
      <c r="AA143" s="460"/>
      <c r="AB143" s="460"/>
      <c r="AC143" s="460"/>
      <c r="AD143" s="460"/>
      <c r="AE143" s="460"/>
      <c r="AF143" s="460"/>
      <c r="AG143" s="460"/>
      <c r="AH143" s="460"/>
      <c r="AI143" s="460"/>
      <c r="AJ143" s="460"/>
      <c r="AK143" s="460"/>
    </row>
    <row r="144" spans="1:45" x14ac:dyDescent="0.25">
      <c r="A144" s="460"/>
      <c r="B144" s="460"/>
      <c r="C144" s="469"/>
      <c r="D144" s="460"/>
      <c r="E144" s="460"/>
      <c r="F144" s="460"/>
      <c r="G144" s="460"/>
      <c r="H144" s="460"/>
      <c r="I144" s="460"/>
      <c r="J144" s="460"/>
      <c r="K144" s="460"/>
      <c r="L144" s="460"/>
      <c r="M144" s="460"/>
      <c r="AA144" s="460"/>
      <c r="AB144" s="460"/>
      <c r="AC144" s="460"/>
      <c r="AD144" s="460"/>
      <c r="AE144" s="460"/>
      <c r="AF144" s="460"/>
      <c r="AG144" s="460"/>
      <c r="AH144" s="460"/>
      <c r="AI144" s="460"/>
      <c r="AJ144" s="460"/>
      <c r="AK144" s="460"/>
    </row>
    <row r="145" spans="1:37" ht="38.25" thickBot="1" x14ac:dyDescent="0.3">
      <c r="A145" s="460"/>
      <c r="B145" s="480" t="s">
        <v>485</v>
      </c>
      <c r="C145" s="503"/>
      <c r="D145" s="504"/>
      <c r="E145" s="460"/>
      <c r="F145" s="460"/>
      <c r="G145" s="460"/>
      <c r="H145" s="460"/>
      <c r="I145" s="460"/>
      <c r="J145" s="460"/>
      <c r="K145" s="460"/>
      <c r="L145" s="460"/>
      <c r="M145" s="460"/>
      <c r="AA145" s="460"/>
      <c r="AB145" s="460"/>
      <c r="AC145" s="460"/>
      <c r="AD145" s="460"/>
      <c r="AE145" s="460"/>
      <c r="AF145" s="460"/>
      <c r="AG145" s="460"/>
      <c r="AH145" s="460"/>
      <c r="AI145" s="460"/>
      <c r="AJ145" s="460"/>
      <c r="AK145" s="460"/>
    </row>
    <row r="146" spans="1:37" ht="32.25" thickTop="1" x14ac:dyDescent="0.25">
      <c r="A146" s="460"/>
      <c r="B146" s="495" t="s">
        <v>486</v>
      </c>
      <c r="C146" s="496" t="e">
        <f>'Event Data'!E214/'Event Data'!E194</f>
        <v>#DIV/0!</v>
      </c>
      <c r="D146" s="504"/>
      <c r="E146" s="460"/>
      <c r="F146" s="460"/>
      <c r="G146" s="460"/>
      <c r="H146" s="460"/>
      <c r="I146" s="460"/>
      <c r="J146" s="460"/>
      <c r="K146" s="460"/>
      <c r="L146" s="460"/>
      <c r="M146" s="460"/>
      <c r="AA146" s="460"/>
      <c r="AB146" s="460"/>
      <c r="AC146" s="460"/>
      <c r="AD146" s="460"/>
      <c r="AE146" s="460"/>
      <c r="AF146" s="460"/>
      <c r="AG146" s="460"/>
      <c r="AH146" s="460"/>
      <c r="AI146" s="460"/>
      <c r="AJ146" s="460"/>
      <c r="AK146" s="460"/>
    </row>
    <row r="147" spans="1:37" ht="31.5" x14ac:dyDescent="0.25">
      <c r="A147" s="460"/>
      <c r="B147" s="495" t="s">
        <v>487</v>
      </c>
      <c r="C147" s="496" t="e">
        <f>'Event Data'!E215/'Event Data'!E194</f>
        <v>#DIV/0!</v>
      </c>
      <c r="D147" s="504"/>
      <c r="E147" s="460"/>
      <c r="F147" s="460"/>
      <c r="G147" s="460"/>
      <c r="H147" s="460"/>
      <c r="I147" s="460"/>
      <c r="J147" s="460"/>
      <c r="K147" s="460"/>
      <c r="L147" s="460"/>
      <c r="M147" s="460"/>
      <c r="AA147" s="460"/>
      <c r="AB147" s="460"/>
      <c r="AC147" s="460"/>
      <c r="AD147" s="460"/>
      <c r="AE147" s="460"/>
      <c r="AF147" s="460"/>
      <c r="AG147" s="460"/>
      <c r="AH147" s="460"/>
      <c r="AI147" s="460"/>
      <c r="AJ147" s="460"/>
      <c r="AK147" s="460"/>
    </row>
    <row r="148" spans="1:37" ht="31.5" x14ac:dyDescent="0.25">
      <c r="A148" s="460"/>
      <c r="B148" s="495" t="s">
        <v>488</v>
      </c>
      <c r="C148" s="496" t="e">
        <f>'Event Data'!E216/'Event Data'!E194</f>
        <v>#DIV/0!</v>
      </c>
      <c r="D148" s="504"/>
      <c r="E148" s="460"/>
      <c r="F148" s="460"/>
      <c r="G148" s="460"/>
      <c r="H148" s="460"/>
      <c r="I148" s="460"/>
      <c r="J148" s="460"/>
      <c r="K148" s="460"/>
      <c r="L148" s="460"/>
      <c r="M148" s="460"/>
      <c r="AA148" s="460"/>
      <c r="AB148" s="460"/>
      <c r="AC148" s="460"/>
      <c r="AD148" s="460"/>
      <c r="AE148" s="460"/>
      <c r="AF148" s="460"/>
      <c r="AG148" s="460"/>
      <c r="AH148" s="460"/>
      <c r="AI148" s="460"/>
      <c r="AJ148" s="460"/>
      <c r="AK148" s="460"/>
    </row>
    <row r="149" spans="1:37" ht="31.5" x14ac:dyDescent="0.25">
      <c r="A149" s="460"/>
      <c r="B149" s="495" t="s">
        <v>489</v>
      </c>
      <c r="C149" s="496" t="e">
        <f>'Event Data'!E217/'Event Data'!E194</f>
        <v>#DIV/0!</v>
      </c>
      <c r="D149" s="504"/>
      <c r="E149" s="460"/>
      <c r="F149" s="460"/>
      <c r="G149" s="460"/>
      <c r="H149" s="460"/>
      <c r="I149" s="460"/>
      <c r="J149" s="460"/>
      <c r="K149" s="460"/>
      <c r="L149" s="460"/>
      <c r="M149" s="460"/>
      <c r="AA149" s="460"/>
      <c r="AB149" s="460"/>
      <c r="AC149" s="460"/>
      <c r="AD149" s="460"/>
      <c r="AE149" s="460"/>
      <c r="AF149" s="460"/>
      <c r="AG149" s="460"/>
      <c r="AH149" s="460"/>
      <c r="AI149" s="460"/>
      <c r="AJ149" s="460"/>
      <c r="AK149" s="460"/>
    </row>
    <row r="150" spans="1:37" ht="31.5" x14ac:dyDescent="0.25">
      <c r="A150" s="460"/>
      <c r="B150" s="495" t="s">
        <v>490</v>
      </c>
      <c r="C150" s="496" t="e">
        <f>'Event Data'!E218/'Event Data'!E194</f>
        <v>#DIV/0!</v>
      </c>
      <c r="D150" s="504"/>
      <c r="E150" s="460"/>
      <c r="F150" s="460"/>
      <c r="G150" s="460"/>
      <c r="H150" s="460"/>
      <c r="I150" s="460"/>
      <c r="J150" s="460"/>
      <c r="K150" s="460"/>
      <c r="L150" s="460"/>
      <c r="M150" s="460"/>
      <c r="AA150" s="460"/>
      <c r="AB150" s="460"/>
      <c r="AC150" s="460"/>
      <c r="AD150" s="460"/>
      <c r="AE150" s="460"/>
      <c r="AF150" s="460"/>
      <c r="AG150" s="460"/>
      <c r="AH150" s="460"/>
      <c r="AI150" s="460"/>
      <c r="AJ150" s="460"/>
      <c r="AK150" s="460"/>
    </row>
    <row r="151" spans="1:37" ht="31.5" x14ac:dyDescent="0.25">
      <c r="A151" s="460"/>
      <c r="B151" s="495" t="s">
        <v>491</v>
      </c>
      <c r="C151" s="496" t="e">
        <f>'Event Data'!E219/'Event Data'!E194</f>
        <v>#DIV/0!</v>
      </c>
      <c r="D151" s="504"/>
      <c r="E151" s="460"/>
      <c r="F151" s="460"/>
      <c r="G151" s="460"/>
      <c r="H151" s="460"/>
      <c r="I151" s="460"/>
      <c r="J151" s="460"/>
      <c r="K151" s="460"/>
      <c r="L151" s="460"/>
      <c r="M151" s="460"/>
      <c r="AA151" s="460"/>
      <c r="AB151" s="460"/>
      <c r="AC151" s="460"/>
      <c r="AD151" s="460"/>
      <c r="AE151" s="460"/>
      <c r="AF151" s="460"/>
      <c r="AG151" s="460"/>
      <c r="AH151" s="460"/>
      <c r="AI151" s="460"/>
      <c r="AJ151" s="460"/>
      <c r="AK151" s="460"/>
    </row>
    <row r="152" spans="1:37" ht="31.5" x14ac:dyDescent="0.25">
      <c r="A152" s="460"/>
      <c r="B152" s="495" t="s">
        <v>492</v>
      </c>
      <c r="C152" s="496" t="e">
        <f>'Event Data'!E220/'Event Data'!E194</f>
        <v>#DIV/0!</v>
      </c>
      <c r="D152" s="504"/>
      <c r="E152" s="460"/>
      <c r="F152" s="460"/>
      <c r="G152" s="460"/>
      <c r="H152" s="460"/>
      <c r="I152" s="460"/>
      <c r="J152" s="460"/>
      <c r="K152" s="460"/>
      <c r="L152" s="460"/>
      <c r="M152" s="460"/>
      <c r="AA152" s="460"/>
      <c r="AB152" s="460"/>
      <c r="AC152" s="460"/>
      <c r="AD152" s="460"/>
      <c r="AE152" s="460"/>
      <c r="AF152" s="460"/>
      <c r="AG152" s="460"/>
      <c r="AH152" s="460"/>
      <c r="AI152" s="460"/>
      <c r="AJ152" s="460"/>
      <c r="AK152" s="460"/>
    </row>
    <row r="153" spans="1:37" ht="15.75" x14ac:dyDescent="0.25">
      <c r="A153" s="460"/>
      <c r="B153" s="498"/>
      <c r="C153" s="496"/>
      <c r="D153" s="460"/>
      <c r="E153" s="460"/>
      <c r="F153" s="460"/>
      <c r="G153" s="460"/>
      <c r="H153" s="460"/>
      <c r="I153" s="460"/>
      <c r="J153" s="460"/>
      <c r="K153" s="460"/>
      <c r="L153" s="460"/>
      <c r="M153" s="460"/>
      <c r="AA153" s="460"/>
      <c r="AB153" s="460"/>
      <c r="AC153" s="460"/>
      <c r="AD153" s="460"/>
      <c r="AE153" s="460"/>
      <c r="AF153" s="460"/>
      <c r="AG153" s="460"/>
      <c r="AH153" s="460"/>
      <c r="AI153" s="460"/>
      <c r="AJ153" s="460"/>
      <c r="AK153" s="460"/>
    </row>
    <row r="154" spans="1:37" ht="38.25" thickBot="1" x14ac:dyDescent="0.3">
      <c r="A154" s="460"/>
      <c r="B154" s="480" t="s">
        <v>438</v>
      </c>
      <c r="C154" s="481" t="s">
        <v>74</v>
      </c>
      <c r="D154" s="460"/>
      <c r="E154" s="460"/>
      <c r="F154" s="460"/>
      <c r="G154" s="460"/>
      <c r="H154" s="460"/>
      <c r="I154" s="460"/>
      <c r="J154" s="460"/>
      <c r="K154" s="460"/>
      <c r="L154" s="460"/>
      <c r="M154" s="460"/>
      <c r="AA154" s="460"/>
      <c r="AB154" s="460"/>
      <c r="AC154" s="460"/>
      <c r="AD154" s="460"/>
      <c r="AE154" s="460"/>
      <c r="AF154" s="460"/>
      <c r="AG154" s="460"/>
      <c r="AH154" s="460"/>
      <c r="AI154" s="460"/>
      <c r="AJ154" s="460"/>
      <c r="AK154" s="460"/>
    </row>
    <row r="155" spans="1:37" ht="16.5" thickTop="1" x14ac:dyDescent="0.25">
      <c r="A155" s="460"/>
      <c r="B155" s="495" t="s">
        <v>493</v>
      </c>
      <c r="C155" s="496" t="e">
        <f>'Event Data'!E221/'Event Data'!E194</f>
        <v>#DIV/0!</v>
      </c>
      <c r="D155" s="460"/>
      <c r="E155" s="460"/>
      <c r="F155" s="460"/>
      <c r="G155" s="460"/>
      <c r="H155" s="460"/>
      <c r="I155" s="460"/>
      <c r="J155" s="460"/>
      <c r="K155" s="460"/>
      <c r="L155" s="460"/>
      <c r="M155" s="460"/>
      <c r="AA155" s="460"/>
      <c r="AB155" s="460"/>
      <c r="AC155" s="460"/>
      <c r="AD155" s="460"/>
      <c r="AE155" s="460"/>
      <c r="AF155" s="460"/>
      <c r="AG155" s="460"/>
      <c r="AH155" s="460"/>
      <c r="AI155" s="460"/>
      <c r="AJ155" s="460"/>
      <c r="AK155" s="460"/>
    </row>
    <row r="156" spans="1:37" ht="15.75" x14ac:dyDescent="0.25">
      <c r="A156" s="460"/>
      <c r="B156" s="495" t="s">
        <v>494</v>
      </c>
      <c r="C156" s="496" t="e">
        <f>'Event Data'!E222/'Event Data'!E194</f>
        <v>#DIV/0!</v>
      </c>
      <c r="D156" s="460"/>
      <c r="E156" s="460"/>
      <c r="F156" s="460"/>
      <c r="G156" s="460"/>
      <c r="H156" s="460"/>
      <c r="I156" s="460"/>
      <c r="J156" s="460"/>
      <c r="K156" s="460"/>
      <c r="L156" s="460"/>
      <c r="M156" s="460"/>
      <c r="AA156" s="460"/>
      <c r="AB156" s="460"/>
      <c r="AC156" s="460"/>
      <c r="AD156" s="460"/>
      <c r="AE156" s="460"/>
      <c r="AF156" s="460"/>
      <c r="AG156" s="460"/>
      <c r="AH156" s="460"/>
      <c r="AI156" s="460"/>
      <c r="AJ156" s="460"/>
      <c r="AK156" s="460"/>
    </row>
    <row r="157" spans="1:37" ht="15.75" x14ac:dyDescent="0.25">
      <c r="A157" s="460"/>
      <c r="B157" s="495" t="s">
        <v>495</v>
      </c>
      <c r="C157" s="496" t="e">
        <f>'Event Data'!E223/'Event Data'!E194</f>
        <v>#DIV/0!</v>
      </c>
      <c r="D157" s="460"/>
      <c r="E157" s="460"/>
      <c r="F157" s="460"/>
      <c r="G157" s="460"/>
      <c r="H157" s="460"/>
      <c r="I157" s="460"/>
      <c r="J157" s="460"/>
      <c r="K157" s="460"/>
      <c r="L157" s="460"/>
      <c r="M157" s="460"/>
      <c r="AA157" s="460"/>
      <c r="AB157" s="460"/>
      <c r="AC157" s="460"/>
      <c r="AD157" s="460"/>
      <c r="AE157" s="460"/>
      <c r="AF157" s="460"/>
      <c r="AG157" s="460"/>
      <c r="AH157" s="460"/>
      <c r="AI157" s="460"/>
      <c r="AJ157" s="460"/>
      <c r="AK157" s="460"/>
    </row>
    <row r="158" spans="1:37" ht="15.75" x14ac:dyDescent="0.25">
      <c r="A158" s="460"/>
      <c r="B158" s="495" t="s">
        <v>496</v>
      </c>
      <c r="C158" s="496" t="e">
        <f>'Event Data'!E224/'Event Data'!E194</f>
        <v>#DIV/0!</v>
      </c>
      <c r="D158" s="460"/>
      <c r="E158" s="460"/>
      <c r="F158" s="460"/>
      <c r="G158" s="460"/>
      <c r="H158" s="460"/>
      <c r="I158" s="460"/>
      <c r="J158" s="460"/>
      <c r="K158" s="460"/>
      <c r="L158" s="460"/>
      <c r="M158" s="460"/>
      <c r="AA158" s="460"/>
      <c r="AB158" s="460"/>
      <c r="AC158" s="460"/>
      <c r="AD158" s="460"/>
      <c r="AE158" s="460"/>
      <c r="AF158" s="460"/>
      <c r="AG158" s="460"/>
      <c r="AH158" s="460"/>
      <c r="AI158" s="460"/>
      <c r="AJ158" s="460"/>
      <c r="AK158" s="460"/>
    </row>
    <row r="159" spans="1:37" ht="15.75" x14ac:dyDescent="0.25">
      <c r="A159" s="460"/>
      <c r="B159" s="495" t="s">
        <v>497</v>
      </c>
      <c r="C159" s="496" t="e">
        <f>'Event Data'!E225/'Event Data'!E194</f>
        <v>#DIV/0!</v>
      </c>
      <c r="D159" s="460"/>
      <c r="E159" s="460"/>
      <c r="F159" s="460"/>
      <c r="G159" s="460"/>
      <c r="H159" s="460"/>
      <c r="I159" s="460"/>
      <c r="J159" s="460"/>
      <c r="K159" s="460"/>
      <c r="L159" s="460"/>
      <c r="M159" s="460"/>
      <c r="AA159" s="460"/>
      <c r="AB159" s="460"/>
      <c r="AC159" s="460"/>
      <c r="AD159" s="460"/>
      <c r="AE159" s="460"/>
      <c r="AF159" s="460"/>
      <c r="AG159" s="460"/>
      <c r="AH159" s="460"/>
      <c r="AI159" s="460"/>
      <c r="AJ159" s="460"/>
      <c r="AK159" s="460"/>
    </row>
    <row r="160" spans="1:37" x14ac:dyDescent="0.25">
      <c r="A160" s="460"/>
      <c r="B160" s="460"/>
      <c r="C160" s="469"/>
      <c r="D160" s="460"/>
      <c r="E160" s="460"/>
      <c r="F160" s="460"/>
      <c r="G160" s="460"/>
      <c r="H160" s="460"/>
      <c r="I160" s="460"/>
      <c r="J160" s="460"/>
      <c r="K160" s="460"/>
      <c r="L160" s="460"/>
      <c r="M160" s="460"/>
      <c r="AA160" s="460"/>
      <c r="AB160" s="460"/>
      <c r="AC160" s="460"/>
      <c r="AD160" s="460"/>
      <c r="AE160" s="460"/>
      <c r="AF160" s="460"/>
      <c r="AG160" s="460"/>
      <c r="AH160" s="460"/>
      <c r="AI160" s="460"/>
      <c r="AJ160" s="460"/>
      <c r="AK160" s="460"/>
    </row>
    <row r="161" spans="1:37" x14ac:dyDescent="0.25">
      <c r="A161" s="460"/>
      <c r="B161" s="460"/>
      <c r="C161" s="469"/>
      <c r="D161" s="460"/>
      <c r="E161" s="460"/>
      <c r="F161" s="460"/>
      <c r="G161" s="460"/>
      <c r="H161" s="460"/>
      <c r="I161" s="460"/>
      <c r="J161" s="460"/>
      <c r="K161" s="460"/>
      <c r="L161" s="460"/>
      <c r="M161" s="460"/>
      <c r="AA161" s="460"/>
      <c r="AB161" s="460"/>
      <c r="AC161" s="460"/>
      <c r="AD161" s="460"/>
      <c r="AE161" s="460"/>
      <c r="AF161" s="460"/>
      <c r="AG161" s="460"/>
      <c r="AH161" s="460"/>
      <c r="AI161" s="460"/>
      <c r="AJ161" s="460"/>
      <c r="AK161" s="460"/>
    </row>
    <row r="162" spans="1:37" ht="38.25" thickBot="1" x14ac:dyDescent="0.3">
      <c r="A162" s="460"/>
      <c r="B162" s="480" t="s">
        <v>498</v>
      </c>
      <c r="C162" s="505" t="s">
        <v>74</v>
      </c>
      <c r="D162" s="460"/>
      <c r="E162" s="460"/>
      <c r="F162" s="460"/>
      <c r="G162" s="460"/>
      <c r="H162" s="460"/>
      <c r="I162" s="460"/>
      <c r="J162" s="460"/>
      <c r="K162" s="460"/>
      <c r="L162" s="460"/>
      <c r="M162" s="460"/>
      <c r="AA162" s="460"/>
      <c r="AB162" s="460"/>
      <c r="AC162" s="460"/>
      <c r="AD162" s="460"/>
      <c r="AE162" s="460"/>
      <c r="AF162" s="460"/>
      <c r="AG162" s="460"/>
      <c r="AH162" s="460"/>
      <c r="AI162" s="460"/>
      <c r="AJ162" s="460"/>
      <c r="AK162" s="460"/>
    </row>
    <row r="163" spans="1:37" ht="16.5" thickTop="1" x14ac:dyDescent="0.25">
      <c r="A163" s="460"/>
      <c r="B163" s="495" t="s">
        <v>254</v>
      </c>
      <c r="C163" s="496" t="e">
        <f>'Event Data'!E213/'Event Data'!E194</f>
        <v>#DIV/0!</v>
      </c>
      <c r="D163" s="460"/>
      <c r="E163" s="460"/>
      <c r="F163" s="460"/>
      <c r="G163" s="460"/>
      <c r="H163" s="460"/>
      <c r="I163" s="460"/>
      <c r="J163" s="460"/>
      <c r="K163" s="460"/>
      <c r="L163" s="460"/>
      <c r="M163" s="460"/>
      <c r="AA163" s="460"/>
      <c r="AB163" s="460"/>
      <c r="AC163" s="460"/>
      <c r="AD163" s="460"/>
      <c r="AE163" s="460"/>
      <c r="AF163" s="460"/>
      <c r="AG163" s="460"/>
      <c r="AH163" s="460"/>
      <c r="AI163" s="460"/>
      <c r="AJ163" s="460"/>
      <c r="AK163" s="460"/>
    </row>
    <row r="164" spans="1:37" ht="15.75" x14ac:dyDescent="0.25">
      <c r="A164" s="460"/>
      <c r="B164" s="495" t="s">
        <v>253</v>
      </c>
      <c r="C164" s="501" t="e">
        <f>1-C163</f>
        <v>#DIV/0!</v>
      </c>
      <c r="D164" s="460"/>
      <c r="E164" s="460"/>
      <c r="F164" s="460"/>
      <c r="G164" s="460"/>
      <c r="H164" s="460"/>
      <c r="I164" s="460"/>
      <c r="J164" s="460"/>
      <c r="K164" s="460"/>
      <c r="L164" s="460"/>
      <c r="M164" s="460"/>
      <c r="AA164" s="460"/>
      <c r="AB164" s="460"/>
      <c r="AC164" s="460"/>
      <c r="AD164" s="460"/>
      <c r="AE164" s="460"/>
      <c r="AF164" s="460"/>
      <c r="AG164" s="460"/>
      <c r="AH164" s="460"/>
      <c r="AI164" s="460"/>
      <c r="AJ164" s="460"/>
      <c r="AK164" s="460"/>
    </row>
    <row r="165" spans="1:37" x14ac:dyDescent="0.25">
      <c r="A165" s="460"/>
      <c r="B165" s="460"/>
      <c r="C165" s="469"/>
      <c r="D165" s="460"/>
      <c r="E165" s="460"/>
      <c r="F165" s="460"/>
      <c r="G165" s="460"/>
      <c r="H165" s="460"/>
      <c r="I165" s="460"/>
      <c r="J165" s="460"/>
      <c r="K165" s="460"/>
      <c r="L165" s="460"/>
      <c r="M165" s="460"/>
      <c r="AA165" s="460"/>
      <c r="AB165" s="460"/>
      <c r="AC165" s="460"/>
      <c r="AD165" s="460"/>
      <c r="AE165" s="460"/>
      <c r="AF165" s="460"/>
      <c r="AG165" s="460"/>
      <c r="AH165" s="460"/>
      <c r="AI165" s="460"/>
      <c r="AJ165" s="460"/>
      <c r="AK165" s="460"/>
    </row>
    <row r="166" spans="1:37" x14ac:dyDescent="0.25">
      <c r="A166" s="460"/>
      <c r="B166" s="460"/>
      <c r="C166" s="469"/>
      <c r="D166" s="504"/>
      <c r="E166" s="460"/>
      <c r="F166" s="460"/>
      <c r="G166" s="460"/>
      <c r="H166" s="460"/>
      <c r="I166" s="460"/>
      <c r="J166" s="460"/>
      <c r="K166" s="460"/>
      <c r="L166" s="460"/>
      <c r="M166" s="460"/>
      <c r="AA166" s="460"/>
      <c r="AB166" s="460"/>
      <c r="AC166" s="460"/>
      <c r="AD166" s="460"/>
      <c r="AE166" s="460"/>
      <c r="AF166" s="460"/>
      <c r="AG166" s="460"/>
      <c r="AH166" s="460"/>
      <c r="AI166" s="460"/>
      <c r="AJ166" s="460"/>
      <c r="AK166" s="460"/>
    </row>
    <row r="167" spans="1:37" x14ac:dyDescent="0.25">
      <c r="A167" s="460"/>
      <c r="B167" s="460"/>
      <c r="C167" s="469"/>
      <c r="D167" s="460"/>
      <c r="E167" s="460"/>
      <c r="F167" s="460"/>
      <c r="G167" s="460"/>
      <c r="H167" s="460"/>
      <c r="I167" s="460"/>
      <c r="J167" s="460"/>
      <c r="K167" s="460"/>
      <c r="L167" s="460"/>
      <c r="M167" s="460"/>
      <c r="AA167" s="460"/>
      <c r="AB167" s="460"/>
      <c r="AC167" s="460"/>
      <c r="AD167" s="460"/>
      <c r="AE167" s="460"/>
      <c r="AF167" s="460"/>
      <c r="AG167" s="460"/>
      <c r="AH167" s="460"/>
      <c r="AI167" s="460"/>
      <c r="AJ167" s="460"/>
      <c r="AK167" s="460"/>
    </row>
    <row r="168" spans="1:37" s="460" customFormat="1" x14ac:dyDescent="0.25">
      <c r="C168" s="469"/>
    </row>
    <row r="169" spans="1:37" s="460" customFormat="1" x14ac:dyDescent="0.25">
      <c r="C169" s="469"/>
    </row>
    <row r="170" spans="1:37" s="460" customFormat="1" x14ac:dyDescent="0.25">
      <c r="C170" s="469"/>
    </row>
    <row r="171" spans="1:37" s="460" customFormat="1" x14ac:dyDescent="0.25">
      <c r="C171" s="469"/>
    </row>
    <row r="172" spans="1:37" s="460" customFormat="1" x14ac:dyDescent="0.25">
      <c r="C172" s="469"/>
    </row>
    <row r="173" spans="1:37" s="460" customFormat="1" x14ac:dyDescent="0.25">
      <c r="C173" s="469"/>
    </row>
    <row r="174" spans="1:37" s="460" customFormat="1" x14ac:dyDescent="0.25">
      <c r="C174" s="469"/>
    </row>
    <row r="175" spans="1:37" s="460" customFormat="1" x14ac:dyDescent="0.25">
      <c r="C175" s="469"/>
    </row>
    <row r="176" spans="1:37" s="460" customFormat="1" x14ac:dyDescent="0.25">
      <c r="C176" s="469"/>
    </row>
    <row r="177" spans="3:3" s="460" customFormat="1" x14ac:dyDescent="0.25">
      <c r="C177" s="469"/>
    </row>
    <row r="178" spans="3:3" s="460" customFormat="1" x14ac:dyDescent="0.25">
      <c r="C178" s="469"/>
    </row>
    <row r="179" spans="3:3" s="460" customFormat="1" x14ac:dyDescent="0.25">
      <c r="C179" s="469"/>
    </row>
    <row r="180" spans="3:3" s="460" customFormat="1" x14ac:dyDescent="0.25">
      <c r="C180" s="469"/>
    </row>
    <row r="181" spans="3:3" s="460" customFormat="1" x14ac:dyDescent="0.25">
      <c r="C181" s="469"/>
    </row>
    <row r="182" spans="3:3" s="460" customFormat="1" x14ac:dyDescent="0.25">
      <c r="C182" s="469"/>
    </row>
    <row r="183" spans="3:3" s="460" customFormat="1" x14ac:dyDescent="0.25">
      <c r="C183" s="469"/>
    </row>
    <row r="184" spans="3:3" s="460" customFormat="1" x14ac:dyDescent="0.25">
      <c r="C184" s="469"/>
    </row>
    <row r="185" spans="3:3" s="460" customFormat="1" x14ac:dyDescent="0.25">
      <c r="C185" s="469"/>
    </row>
    <row r="186" spans="3:3" s="460" customFormat="1" x14ac:dyDescent="0.25">
      <c r="C186" s="469"/>
    </row>
    <row r="187" spans="3:3" s="460" customFormat="1" x14ac:dyDescent="0.25">
      <c r="C187" s="469"/>
    </row>
    <row r="188" spans="3:3" s="460" customFormat="1" x14ac:dyDescent="0.25">
      <c r="C188" s="469"/>
    </row>
    <row r="189" spans="3:3" s="460" customFormat="1" x14ac:dyDescent="0.25">
      <c r="C189" s="469"/>
    </row>
    <row r="190" spans="3:3" s="460" customFormat="1" x14ac:dyDescent="0.25">
      <c r="C190" s="469"/>
    </row>
    <row r="191" spans="3:3" s="460" customFormat="1" x14ac:dyDescent="0.25">
      <c r="C191" s="469"/>
    </row>
    <row r="192" spans="3:3" s="460" customFormat="1" x14ac:dyDescent="0.25">
      <c r="C192" s="469"/>
    </row>
    <row r="193" spans="3:3" s="460" customFormat="1" x14ac:dyDescent="0.25">
      <c r="C193" s="469"/>
    </row>
    <row r="194" spans="3:3" s="460" customFormat="1" x14ac:dyDescent="0.25">
      <c r="C194" s="469"/>
    </row>
    <row r="195" spans="3:3" s="460" customFormat="1" x14ac:dyDescent="0.25">
      <c r="C195" s="469"/>
    </row>
    <row r="196" spans="3:3" s="460" customFormat="1" x14ac:dyDescent="0.25">
      <c r="C196" s="469"/>
    </row>
    <row r="197" spans="3:3" s="460" customFormat="1" x14ac:dyDescent="0.25">
      <c r="C197" s="469"/>
    </row>
    <row r="198" spans="3:3" s="460" customFormat="1" x14ac:dyDescent="0.25">
      <c r="C198" s="469"/>
    </row>
    <row r="199" spans="3:3" s="460" customFormat="1" x14ac:dyDescent="0.25">
      <c r="C199" s="469"/>
    </row>
    <row r="200" spans="3:3" s="460" customFormat="1" x14ac:dyDescent="0.25">
      <c r="C200" s="469"/>
    </row>
    <row r="201" spans="3:3" s="460" customFormat="1" x14ac:dyDescent="0.25">
      <c r="C201" s="469"/>
    </row>
    <row r="202" spans="3:3" s="460" customFormat="1" x14ac:dyDescent="0.25">
      <c r="C202" s="469"/>
    </row>
    <row r="203" spans="3:3" s="460" customFormat="1" x14ac:dyDescent="0.25">
      <c r="C203" s="469"/>
    </row>
    <row r="204" spans="3:3" s="460" customFormat="1" x14ac:dyDescent="0.25">
      <c r="C204" s="469"/>
    </row>
    <row r="205" spans="3:3" s="460" customFormat="1" x14ac:dyDescent="0.25">
      <c r="C205" s="469"/>
    </row>
    <row r="206" spans="3:3" s="460" customFormat="1" x14ac:dyDescent="0.25">
      <c r="C206" s="469"/>
    </row>
    <row r="207" spans="3:3" s="460" customFormat="1" x14ac:dyDescent="0.25">
      <c r="C207" s="469"/>
    </row>
    <row r="208" spans="3:3" s="460" customFormat="1" x14ac:dyDescent="0.25">
      <c r="C208" s="469"/>
    </row>
    <row r="209" spans="3:3" s="460" customFormat="1" x14ac:dyDescent="0.25">
      <c r="C209" s="469"/>
    </row>
    <row r="210" spans="3:3" s="460" customFormat="1" x14ac:dyDescent="0.25">
      <c r="C210" s="469"/>
    </row>
    <row r="211" spans="3:3" s="460" customFormat="1" x14ac:dyDescent="0.25">
      <c r="C211" s="469"/>
    </row>
    <row r="212" spans="3:3" s="460" customFormat="1" x14ac:dyDescent="0.25">
      <c r="C212" s="469"/>
    </row>
    <row r="213" spans="3:3" s="460" customFormat="1" x14ac:dyDescent="0.25">
      <c r="C213" s="469"/>
    </row>
    <row r="214" spans="3:3" s="460" customFormat="1" x14ac:dyDescent="0.25">
      <c r="C214" s="469"/>
    </row>
    <row r="215" spans="3:3" s="460" customFormat="1" x14ac:dyDescent="0.25">
      <c r="C215" s="469"/>
    </row>
    <row r="216" spans="3:3" s="460" customFormat="1" x14ac:dyDescent="0.25">
      <c r="C216" s="469"/>
    </row>
    <row r="217" spans="3:3" s="460" customFormat="1" x14ac:dyDescent="0.25">
      <c r="C217" s="469"/>
    </row>
    <row r="218" spans="3:3" s="460" customFormat="1" x14ac:dyDescent="0.25">
      <c r="C218" s="469"/>
    </row>
    <row r="219" spans="3:3" s="460" customFormat="1" x14ac:dyDescent="0.25">
      <c r="C219" s="469"/>
    </row>
    <row r="220" spans="3:3" s="460" customFormat="1" x14ac:dyDescent="0.25">
      <c r="C220" s="469"/>
    </row>
    <row r="221" spans="3:3" s="460" customFormat="1" x14ac:dyDescent="0.25">
      <c r="C221" s="469"/>
    </row>
    <row r="222" spans="3:3" s="460" customFormat="1" x14ac:dyDescent="0.25">
      <c r="C222" s="469"/>
    </row>
    <row r="223" spans="3:3" s="460" customFormat="1" x14ac:dyDescent="0.25">
      <c r="C223" s="469"/>
    </row>
    <row r="224" spans="3:3" s="460" customFormat="1" x14ac:dyDescent="0.25">
      <c r="C224" s="469"/>
    </row>
    <row r="225" spans="3:3" s="460" customFormat="1" x14ac:dyDescent="0.25">
      <c r="C225" s="469"/>
    </row>
    <row r="226" spans="3:3" s="460" customFormat="1" x14ac:dyDescent="0.25">
      <c r="C226" s="469"/>
    </row>
    <row r="227" spans="3:3" s="460" customFormat="1" x14ac:dyDescent="0.25">
      <c r="C227" s="469"/>
    </row>
    <row r="228" spans="3:3" s="460" customFormat="1" x14ac:dyDescent="0.25">
      <c r="C228" s="469"/>
    </row>
    <row r="229" spans="3:3" s="460" customFormat="1" x14ac:dyDescent="0.25">
      <c r="C229" s="469"/>
    </row>
    <row r="230" spans="3:3" s="460" customFormat="1" x14ac:dyDescent="0.25">
      <c r="C230" s="469"/>
    </row>
    <row r="231" spans="3:3" s="460" customFormat="1" x14ac:dyDescent="0.25">
      <c r="C231" s="469"/>
    </row>
    <row r="232" spans="3:3" s="460" customFormat="1" x14ac:dyDescent="0.25">
      <c r="C232" s="469"/>
    </row>
    <row r="233" spans="3:3" s="460" customFormat="1" x14ac:dyDescent="0.25">
      <c r="C233" s="469"/>
    </row>
    <row r="234" spans="3:3" s="460" customFormat="1" x14ac:dyDescent="0.25">
      <c r="C234" s="469"/>
    </row>
    <row r="235" spans="3:3" s="460" customFormat="1" x14ac:dyDescent="0.25">
      <c r="C235" s="469"/>
    </row>
    <row r="236" spans="3:3" s="460" customFormat="1" x14ac:dyDescent="0.25">
      <c r="C236" s="469"/>
    </row>
    <row r="237" spans="3:3" s="460" customFormat="1" x14ac:dyDescent="0.25">
      <c r="C237" s="469"/>
    </row>
    <row r="238" spans="3:3" s="460" customFormat="1" x14ac:dyDescent="0.25">
      <c r="C238" s="469"/>
    </row>
    <row r="239" spans="3:3" s="460" customFormat="1" x14ac:dyDescent="0.25">
      <c r="C239" s="469"/>
    </row>
    <row r="240" spans="3:3" s="460" customFormat="1" x14ac:dyDescent="0.25">
      <c r="C240" s="469"/>
    </row>
    <row r="241" spans="3:3" s="460" customFormat="1" x14ac:dyDescent="0.25">
      <c r="C241" s="469"/>
    </row>
    <row r="242" spans="3:3" s="460" customFormat="1" x14ac:dyDescent="0.25">
      <c r="C242" s="469"/>
    </row>
    <row r="243" spans="3:3" s="460" customFormat="1" x14ac:dyDescent="0.25">
      <c r="C243" s="469"/>
    </row>
    <row r="244" spans="3:3" s="460" customFormat="1" x14ac:dyDescent="0.25">
      <c r="C244" s="469"/>
    </row>
    <row r="245" spans="3:3" s="460" customFormat="1" x14ac:dyDescent="0.25">
      <c r="C245" s="469"/>
    </row>
    <row r="246" spans="3:3" s="460" customFormat="1" x14ac:dyDescent="0.25">
      <c r="C246" s="469"/>
    </row>
    <row r="247" spans="3:3" s="460" customFormat="1" x14ac:dyDescent="0.25">
      <c r="C247" s="469"/>
    </row>
    <row r="248" spans="3:3" s="460" customFormat="1" x14ac:dyDescent="0.25">
      <c r="C248" s="469"/>
    </row>
    <row r="249" spans="3:3" s="460" customFormat="1" x14ac:dyDescent="0.25">
      <c r="C249" s="469"/>
    </row>
    <row r="250" spans="3:3" s="460" customFormat="1" x14ac:dyDescent="0.25">
      <c r="C250" s="469"/>
    </row>
    <row r="251" spans="3:3" s="460" customFormat="1" x14ac:dyDescent="0.25">
      <c r="C251" s="469"/>
    </row>
    <row r="252" spans="3:3" s="460" customFormat="1" x14ac:dyDescent="0.25">
      <c r="C252" s="469"/>
    </row>
    <row r="253" spans="3:3" s="460" customFormat="1" x14ac:dyDescent="0.25">
      <c r="C253" s="469"/>
    </row>
    <row r="254" spans="3:3" s="460" customFormat="1" x14ac:dyDescent="0.25">
      <c r="C254" s="469"/>
    </row>
    <row r="255" spans="3:3" s="460" customFormat="1" x14ac:dyDescent="0.25">
      <c r="C255" s="469"/>
    </row>
    <row r="256" spans="3:3" s="460" customFormat="1" x14ac:dyDescent="0.25">
      <c r="C256" s="469"/>
    </row>
  </sheetData>
  <sheetProtection sheet="1"/>
  <mergeCells count="29">
    <mergeCell ref="A49:A51"/>
    <mergeCell ref="A54:A56"/>
    <mergeCell ref="A59:A61"/>
    <mergeCell ref="A21:A23"/>
    <mergeCell ref="D1:H1"/>
    <mergeCell ref="A4:C4"/>
    <mergeCell ref="A5:C5"/>
    <mergeCell ref="A6:C6"/>
    <mergeCell ref="A7:C7"/>
    <mergeCell ref="A8:C8"/>
    <mergeCell ref="A9:C9"/>
    <mergeCell ref="A15:L15"/>
    <mergeCell ref="A13:B13"/>
    <mergeCell ref="A130:L130"/>
    <mergeCell ref="A143:L143"/>
    <mergeCell ref="A18:B18"/>
    <mergeCell ref="A20:L20"/>
    <mergeCell ref="A46:L46"/>
    <mergeCell ref="A93:L93"/>
    <mergeCell ref="A106:L106"/>
    <mergeCell ref="A122:L122"/>
    <mergeCell ref="A64:A66"/>
    <mergeCell ref="A69:A71"/>
    <mergeCell ref="A89:A91"/>
    <mergeCell ref="A111:A113"/>
    <mergeCell ref="A118:A120"/>
    <mergeCell ref="A74:A76"/>
    <mergeCell ref="A79:A81"/>
    <mergeCell ref="A84:A86"/>
  </mergeCells>
  <hyperlinks>
    <hyperlink ref="A18" r:id="rId1" xr:uid="{00000000-0004-0000-0200-000000000000}"/>
    <hyperlink ref="A4" location="'Informe de resultats'!Com_puc_compensar_les_emissions?" display="How can I offset emissions?" xr:uid="{00000000-0004-0000-0200-000001000000}"/>
    <hyperlink ref="A5" location="'Informe de resultats'!Ambiental__canvi_climàtic" display="Environmental: climate change" xr:uid="{00000000-0004-0000-0200-000002000000}"/>
    <hyperlink ref="A6" location="'Informe de resultats'!Social__gènere" display="Social: gender" xr:uid="{00000000-0004-0000-0200-000003000000}"/>
    <hyperlink ref="A7" location="'Informe de resultats'!Social__inclusió_d_origen_i_procedència" display="Social: inclusion of origin and provenance" xr:uid="{00000000-0004-0000-0200-000004000000}"/>
    <hyperlink ref="A8" location="'Informe de resultats'!Social__discapacitat" display="Social: disability" xr:uid="{00000000-0004-0000-0200-000005000000}"/>
    <hyperlink ref="A9" location="'Informe de resultats'!Econòmica__estimulació_economia_local" display="Economic: stimulation of the local economy" xr:uid="{00000000-0004-0000-0200-000006000000}"/>
    <hyperlink ref="A10" location="'Results report'!A130" display="Economic: diversification of the economic fabric and inclusion of placement agencies" xr:uid="{00000000-0004-0000-0200-000007000000}"/>
    <hyperlink ref="A11" location="'Informe de resultats'!Econòmica__retribució" display="Economic: remuneration" xr:uid="{00000000-0004-0000-0200-000008000000}"/>
    <hyperlink ref="A4:C4" location="'Results report'!A15" display="How can I offset emissions?" xr:uid="{8299204B-9917-40C5-B0BB-BD47AAED9D04}"/>
    <hyperlink ref="A5:C5" location="'Results report'!A20" display="Environmental: climate change" xr:uid="{A114CC36-E8F7-4D32-8D0E-91FAC712F3A5}"/>
    <hyperlink ref="A6:C6" location="'Results report'!A46" display="Social: gender" xr:uid="{BF6EBCAD-1947-4947-8FCA-1ED27BA65CE4}"/>
    <hyperlink ref="A7:C7" location="'Results report'!A93" display="Social: inclusion of origin and provenance" xr:uid="{40E100D5-86B1-4A89-AC0F-2AB043423D5E}"/>
    <hyperlink ref="A8:C8" location="'Results report'!A106" display="Social: functional diversity" xr:uid="{80B1ED54-CF99-42B4-BBB8-8D2EB7CE4F0E}"/>
    <hyperlink ref="A9:C9" location="'Results report'!A122" display="Economic: stimulation of the local economy" xr:uid="{3A212091-6D06-4B7F-9619-A27305743B82}"/>
    <hyperlink ref="A11:C11" location="'Results report'!A143" display="Economic: remuneration" xr:uid="{EE9093D0-6589-49D2-B55C-E961F5EEA661}"/>
  </hyperlinks>
  <pageMargins left="0.7" right="0.7" top="0.75" bottom="0.75" header="0.3" footer="0.3"/>
  <pageSetup paperSize="9" scale="31" orientation="portrait" r:id="rId2"/>
  <rowBreaks count="1" manualBreakCount="1">
    <brk id="121" max="12" man="1"/>
  </rowBreaks>
  <colBreaks count="1" manualBreakCount="1">
    <brk id="13" min="18" max="79" man="1"/>
  </colBreak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ull3">
    <tabColor theme="4" tint="-0.24994659260841701"/>
  </sheetPr>
  <dimension ref="A1:X77"/>
  <sheetViews>
    <sheetView topLeftCell="A14" zoomScale="94" zoomScaleNormal="94" workbookViewId="0">
      <selection activeCell="D39" sqref="D39"/>
    </sheetView>
  </sheetViews>
  <sheetFormatPr baseColWidth="10" defaultColWidth="8.42578125" defaultRowHeight="15.75" x14ac:dyDescent="0.25"/>
  <cols>
    <col min="1" max="1" width="31.140625" style="79" customWidth="1"/>
    <col min="2" max="2" width="51.85546875" style="79" bestFit="1" customWidth="1"/>
    <col min="3" max="3" width="15.42578125" style="79" customWidth="1"/>
    <col min="4" max="4" width="31" style="88" customWidth="1"/>
    <col min="5" max="5" width="27.85546875" style="88" customWidth="1"/>
    <col min="6" max="6" width="19.85546875" style="79" bestFit="1" customWidth="1"/>
    <col min="7" max="7" width="25.42578125" style="79" customWidth="1"/>
    <col min="8" max="8" width="81.140625" style="89" customWidth="1"/>
    <col min="9" max="9" width="11.140625" style="41" customWidth="1"/>
    <col min="10" max="10" width="39.140625" style="78" customWidth="1"/>
    <col min="11" max="24" width="9.140625" style="78" customWidth="1"/>
    <col min="25" max="16384" width="8.42578125" style="79"/>
  </cols>
  <sheetData>
    <row r="1" spans="1:12" ht="24.75" thickBot="1" x14ac:dyDescent="0.3">
      <c r="A1" s="578" t="s">
        <v>159</v>
      </c>
      <c r="B1" s="578"/>
      <c r="C1" s="578"/>
      <c r="D1" s="578"/>
      <c r="E1" s="19" t="s">
        <v>0</v>
      </c>
      <c r="F1" s="20" t="s">
        <v>0</v>
      </c>
      <c r="G1" s="130" t="s">
        <v>165</v>
      </c>
      <c r="H1" s="131">
        <f>E35+E42</f>
        <v>0</v>
      </c>
      <c r="I1" s="250" t="s">
        <v>0</v>
      </c>
      <c r="J1" s="45" t="s">
        <v>137</v>
      </c>
      <c r="K1" s="45">
        <v>1000</v>
      </c>
      <c r="L1" s="45"/>
    </row>
    <row r="2" spans="1:12" ht="19.5" thickBot="1" x14ac:dyDescent="0.3">
      <c r="A2" s="110" t="s">
        <v>161</v>
      </c>
      <c r="B2" s="80"/>
      <c r="C2" s="80"/>
      <c r="D2" s="81" t="s">
        <v>0</v>
      </c>
      <c r="E2" s="81" t="s">
        <v>0</v>
      </c>
      <c r="F2" s="22" t="s">
        <v>0</v>
      </c>
      <c r="G2" s="22" t="s">
        <v>0</v>
      </c>
      <c r="H2" s="82" t="s">
        <v>0</v>
      </c>
      <c r="I2" s="250"/>
      <c r="J2" s="45"/>
      <c r="K2" s="45" t="s">
        <v>0</v>
      </c>
      <c r="L2" s="45"/>
    </row>
    <row r="3" spans="1:12" ht="32.25" thickBot="1" x14ac:dyDescent="0.3">
      <c r="A3" s="135" t="s">
        <v>1</v>
      </c>
      <c r="B3" s="65" t="s">
        <v>2</v>
      </c>
      <c r="C3" s="68" t="s">
        <v>95</v>
      </c>
      <c r="D3" s="75" t="s">
        <v>3</v>
      </c>
      <c r="E3" s="61" t="s">
        <v>164</v>
      </c>
      <c r="F3" s="136" t="s">
        <v>4</v>
      </c>
      <c r="G3" s="136" t="s">
        <v>5</v>
      </c>
      <c r="H3" s="137" t="s">
        <v>6</v>
      </c>
      <c r="I3" s="250" t="s">
        <v>0</v>
      </c>
      <c r="J3" s="45" t="s">
        <v>0</v>
      </c>
      <c r="K3" s="45" t="s">
        <v>0</v>
      </c>
      <c r="L3" s="45"/>
    </row>
    <row r="4" spans="1:12" ht="31.5" x14ac:dyDescent="0.25">
      <c r="A4" s="583" t="s">
        <v>7</v>
      </c>
      <c r="B4" s="212" t="s">
        <v>120</v>
      </c>
      <c r="C4" s="71" t="s">
        <v>75</v>
      </c>
      <c r="D4" s="119">
        <f>'Event Data'!E24</f>
        <v>0</v>
      </c>
      <c r="E4" s="120">
        <f>D4*F4/$K$1</f>
        <v>0</v>
      </c>
      <c r="F4" s="261">
        <v>0.13002999999999998</v>
      </c>
      <c r="G4" s="262" t="s">
        <v>224</v>
      </c>
      <c r="H4" s="121" t="s">
        <v>196</v>
      </c>
      <c r="I4" s="250"/>
      <c r="J4" s="45"/>
      <c r="K4" s="45"/>
      <c r="L4" s="45"/>
    </row>
    <row r="5" spans="1:12" ht="31.5" x14ac:dyDescent="0.25">
      <c r="A5" s="582"/>
      <c r="B5" s="213" t="s">
        <v>121</v>
      </c>
      <c r="C5" s="72" t="s">
        <v>75</v>
      </c>
      <c r="D5" s="92">
        <f>'Event Data'!E25</f>
        <v>0</v>
      </c>
      <c r="E5" s="93">
        <f>D5*F5/$K$1</f>
        <v>0</v>
      </c>
      <c r="F5" s="263">
        <v>8.1169999999999992E-2</v>
      </c>
      <c r="G5" s="264" t="s">
        <v>224</v>
      </c>
      <c r="H5" s="83" t="s">
        <v>197</v>
      </c>
      <c r="I5" s="250"/>
      <c r="J5" s="45"/>
      <c r="K5" s="45"/>
      <c r="L5" s="45"/>
    </row>
    <row r="6" spans="1:12" ht="31.5" x14ac:dyDescent="0.25">
      <c r="A6" s="582"/>
      <c r="B6" s="213" t="s">
        <v>122</v>
      </c>
      <c r="C6" s="72" t="s">
        <v>75</v>
      </c>
      <c r="D6" s="92">
        <f>'Event Data'!E26</f>
        <v>0</v>
      </c>
      <c r="E6" s="93">
        <f t="shared" ref="E6:E32" si="0">D6*F6/$K$1</f>
        <v>0</v>
      </c>
      <c r="F6" s="263">
        <v>0.10208</v>
      </c>
      <c r="G6" s="264" t="s">
        <v>224</v>
      </c>
      <c r="H6" s="83" t="s">
        <v>198</v>
      </c>
      <c r="I6" s="250"/>
      <c r="J6" s="45"/>
      <c r="K6" s="45"/>
      <c r="L6" s="45"/>
    </row>
    <row r="7" spans="1:12" ht="32.25" thickBot="1" x14ac:dyDescent="0.3">
      <c r="A7" s="584"/>
      <c r="B7" s="252" t="s">
        <v>123</v>
      </c>
      <c r="C7" s="253" t="s">
        <v>75</v>
      </c>
      <c r="D7" s="94">
        <f>'Event Data'!E27</f>
        <v>0</v>
      </c>
      <c r="E7" s="95">
        <f t="shared" si="0"/>
        <v>0</v>
      </c>
      <c r="F7" s="265">
        <v>9.7079999999999986E-2</v>
      </c>
      <c r="G7" s="266" t="s">
        <v>224</v>
      </c>
      <c r="H7" s="254" t="s">
        <v>199</v>
      </c>
      <c r="I7" s="250"/>
      <c r="K7" s="46"/>
      <c r="L7" s="45"/>
    </row>
    <row r="8" spans="1:12" ht="47.25" x14ac:dyDescent="0.25">
      <c r="A8" s="585" t="s">
        <v>8</v>
      </c>
      <c r="B8" s="212" t="s">
        <v>38</v>
      </c>
      <c r="C8" s="127" t="s">
        <v>75</v>
      </c>
      <c r="D8" s="119">
        <f>'Event Data'!E28</f>
        <v>0</v>
      </c>
      <c r="E8" s="120">
        <f t="shared" si="0"/>
        <v>0</v>
      </c>
      <c r="F8" s="267">
        <f>199.32/1000</f>
        <v>0.19932</v>
      </c>
      <c r="G8" s="262" t="s">
        <v>225</v>
      </c>
      <c r="H8" s="85" t="s">
        <v>211</v>
      </c>
      <c r="I8" s="250"/>
      <c r="J8" s="47"/>
      <c r="K8" s="45"/>
      <c r="L8" s="45"/>
    </row>
    <row r="9" spans="1:12" ht="47.25" x14ac:dyDescent="0.25">
      <c r="A9" s="586"/>
      <c r="B9" s="259" t="s">
        <v>39</v>
      </c>
      <c r="C9" s="77" t="s">
        <v>75</v>
      </c>
      <c r="D9" s="92">
        <f>'Event Data'!E29</f>
        <v>0</v>
      </c>
      <c r="E9" s="93">
        <f t="shared" si="0"/>
        <v>0</v>
      </c>
      <c r="F9" s="268">
        <f>151.22/1000</f>
        <v>0.15121999999999999</v>
      </c>
      <c r="G9" s="264" t="s">
        <v>226</v>
      </c>
      <c r="H9" s="247" t="s">
        <v>212</v>
      </c>
      <c r="I9" s="250"/>
      <c r="J9" s="45"/>
      <c r="K9" s="45"/>
      <c r="L9" s="45"/>
    </row>
    <row r="10" spans="1:12" ht="31.5" x14ac:dyDescent="0.25">
      <c r="A10" s="586"/>
      <c r="B10" s="259" t="s">
        <v>40</v>
      </c>
      <c r="C10" s="77" t="s">
        <v>75</v>
      </c>
      <c r="D10" s="92">
        <f>'Event Data'!E30</f>
        <v>0</v>
      </c>
      <c r="E10" s="93">
        <f t="shared" si="0"/>
        <v>0</v>
      </c>
      <c r="F10" s="268">
        <f>110.22/1000</f>
        <v>0.11022</v>
      </c>
      <c r="G10" s="264" t="s">
        <v>226</v>
      </c>
      <c r="H10" s="247" t="s">
        <v>213</v>
      </c>
      <c r="I10" s="250"/>
      <c r="J10" s="45" t="s">
        <v>0</v>
      </c>
      <c r="K10" s="45" t="s">
        <v>0</v>
      </c>
      <c r="L10" s="45"/>
    </row>
    <row r="11" spans="1:12" ht="47.25" x14ac:dyDescent="0.25">
      <c r="A11" s="586"/>
      <c r="B11" s="259" t="s">
        <v>41</v>
      </c>
      <c r="C11" s="77" t="s">
        <v>75</v>
      </c>
      <c r="D11" s="92">
        <f>'Event Data'!E31</f>
        <v>0</v>
      </c>
      <c r="E11" s="93">
        <f t="shared" si="0"/>
        <v>0</v>
      </c>
      <c r="F11" s="268">
        <f>17.296*273/100/1000</f>
        <v>4.7218080000000003E-2</v>
      </c>
      <c r="G11" s="264" t="s">
        <v>226</v>
      </c>
      <c r="H11" s="247" t="s">
        <v>219</v>
      </c>
      <c r="I11" s="250"/>
      <c r="J11" s="45"/>
      <c r="K11" s="45" t="s">
        <v>0</v>
      </c>
      <c r="L11" s="45"/>
    </row>
    <row r="12" spans="1:12" ht="18.75" x14ac:dyDescent="0.25">
      <c r="A12" s="586"/>
      <c r="B12" s="259" t="s">
        <v>42</v>
      </c>
      <c r="C12" s="77" t="s">
        <v>75</v>
      </c>
      <c r="D12" s="92">
        <f>'Event Data'!E32</f>
        <v>0</v>
      </c>
      <c r="E12" s="93">
        <f t="shared" si="0"/>
        <v>0</v>
      </c>
      <c r="F12" s="268">
        <f>F8/2</f>
        <v>9.9659999999999999E-2</v>
      </c>
      <c r="G12" s="264" t="s">
        <v>226</v>
      </c>
      <c r="H12" s="304" t="s">
        <v>214</v>
      </c>
      <c r="I12" s="250"/>
      <c r="J12" s="45"/>
      <c r="K12" s="45" t="s">
        <v>0</v>
      </c>
      <c r="L12" s="45"/>
    </row>
    <row r="13" spans="1:12" ht="18.75" x14ac:dyDescent="0.25">
      <c r="A13" s="586"/>
      <c r="B13" s="259" t="s">
        <v>43</v>
      </c>
      <c r="C13" s="77" t="s">
        <v>75</v>
      </c>
      <c r="D13" s="92">
        <f>'Event Data'!E33</f>
        <v>0</v>
      </c>
      <c r="E13" s="93">
        <f t="shared" si="0"/>
        <v>0</v>
      </c>
      <c r="F13" s="268">
        <f>F9/2</f>
        <v>7.5609999999999997E-2</v>
      </c>
      <c r="G13" s="264" t="s">
        <v>226</v>
      </c>
      <c r="H13" s="304" t="s">
        <v>215</v>
      </c>
      <c r="I13" s="250"/>
      <c r="J13" s="45" t="s">
        <v>0</v>
      </c>
      <c r="K13" s="45" t="s">
        <v>0</v>
      </c>
      <c r="L13" s="45"/>
    </row>
    <row r="14" spans="1:12" ht="18.75" x14ac:dyDescent="0.25">
      <c r="A14" s="586"/>
      <c r="B14" s="259" t="s">
        <v>44</v>
      </c>
      <c r="C14" s="77" t="s">
        <v>75</v>
      </c>
      <c r="D14" s="92">
        <f>'Event Data'!E34</f>
        <v>0</v>
      </c>
      <c r="E14" s="93">
        <f t="shared" si="0"/>
        <v>0</v>
      </c>
      <c r="F14" s="268">
        <f>F10/2</f>
        <v>5.5109999999999999E-2</v>
      </c>
      <c r="G14" s="264" t="s">
        <v>226</v>
      </c>
      <c r="H14" s="304" t="s">
        <v>216</v>
      </c>
      <c r="I14" s="250"/>
      <c r="J14" s="45" t="s">
        <v>0</v>
      </c>
      <c r="K14" s="45" t="s">
        <v>0</v>
      </c>
      <c r="L14" s="45"/>
    </row>
    <row r="15" spans="1:12" ht="19.5" thickBot="1" x14ac:dyDescent="0.3">
      <c r="A15" s="587"/>
      <c r="B15" s="260" t="s">
        <v>45</v>
      </c>
      <c r="C15" s="249" t="s">
        <v>75</v>
      </c>
      <c r="D15" s="123">
        <f>'Event Data'!E35</f>
        <v>0</v>
      </c>
      <c r="E15" s="124">
        <f t="shared" si="0"/>
        <v>0</v>
      </c>
      <c r="F15" s="269">
        <f>F11/2</f>
        <v>2.3609040000000001E-2</v>
      </c>
      <c r="G15" s="270" t="s">
        <v>226</v>
      </c>
      <c r="H15" s="305" t="s">
        <v>217</v>
      </c>
      <c r="I15" s="250"/>
      <c r="J15" s="45"/>
      <c r="K15" s="45"/>
      <c r="L15" s="45"/>
    </row>
    <row r="16" spans="1:12" ht="48" thickBot="1" x14ac:dyDescent="0.3">
      <c r="A16" s="125" t="s">
        <v>77</v>
      </c>
      <c r="B16" s="128" t="s">
        <v>76</v>
      </c>
      <c r="C16" s="255" t="s">
        <v>75</v>
      </c>
      <c r="D16" s="256">
        <f>'Event Data'!E36</f>
        <v>0</v>
      </c>
      <c r="E16" s="257">
        <f t="shared" si="0"/>
        <v>0</v>
      </c>
      <c r="F16" s="271">
        <f>225.47/1000</f>
        <v>0.22547</v>
      </c>
      <c r="G16" s="272" t="s">
        <v>227</v>
      </c>
      <c r="H16" s="258" t="s">
        <v>218</v>
      </c>
      <c r="I16" s="250"/>
      <c r="J16" s="45"/>
      <c r="K16" s="45" t="s">
        <v>0</v>
      </c>
      <c r="L16" s="45"/>
    </row>
    <row r="17" spans="1:12" ht="18.75" x14ac:dyDescent="0.25">
      <c r="A17" s="583" t="s">
        <v>9</v>
      </c>
      <c r="B17" s="111" t="s">
        <v>46</v>
      </c>
      <c r="C17" s="127" t="s">
        <v>75</v>
      </c>
      <c r="D17" s="119">
        <f>'Event Data'!E37</f>
        <v>0</v>
      </c>
      <c r="E17" s="120">
        <f t="shared" si="0"/>
        <v>0</v>
      </c>
      <c r="F17" s="267">
        <v>0</v>
      </c>
      <c r="G17" s="262" t="s">
        <v>226</v>
      </c>
      <c r="H17" s="59"/>
      <c r="I17" s="250" t="s">
        <v>0</v>
      </c>
      <c r="J17" s="45" t="s">
        <v>0</v>
      </c>
      <c r="K17" s="45" t="s">
        <v>0</v>
      </c>
      <c r="L17" s="45"/>
    </row>
    <row r="18" spans="1:12" ht="19.5" thickBot="1" x14ac:dyDescent="0.3">
      <c r="A18" s="582"/>
      <c r="B18" s="112" t="s">
        <v>111</v>
      </c>
      <c r="C18" s="77" t="s">
        <v>75</v>
      </c>
      <c r="D18" s="92">
        <f>'Event Data'!E38</f>
        <v>0</v>
      </c>
      <c r="E18" s="93">
        <f t="shared" si="0"/>
        <v>0</v>
      </c>
      <c r="F18" s="268">
        <v>0</v>
      </c>
      <c r="G18" s="273" t="s">
        <v>227</v>
      </c>
      <c r="H18" s="58"/>
      <c r="I18" s="250" t="s">
        <v>0</v>
      </c>
      <c r="J18" s="45" t="s">
        <v>0</v>
      </c>
      <c r="K18" s="45" t="s">
        <v>0</v>
      </c>
      <c r="L18" s="45"/>
    </row>
    <row r="19" spans="1:12" ht="48" thickBot="1" x14ac:dyDescent="0.3">
      <c r="A19" s="582"/>
      <c r="B19" s="112" t="s">
        <v>163</v>
      </c>
      <c r="C19" s="77" t="s">
        <v>75</v>
      </c>
      <c r="D19" s="92">
        <f>'Event Data'!E39</f>
        <v>0</v>
      </c>
      <c r="E19" s="132">
        <f t="shared" si="0"/>
        <v>0</v>
      </c>
      <c r="F19" s="268">
        <f>0.606*273/100/1000</f>
        <v>1.65438E-3</v>
      </c>
      <c r="G19" s="273" t="s">
        <v>226</v>
      </c>
      <c r="H19" s="126" t="s">
        <v>219</v>
      </c>
      <c r="I19" s="250"/>
      <c r="J19" s="45" t="s">
        <v>0</v>
      </c>
      <c r="K19" s="45" t="s">
        <v>0</v>
      </c>
      <c r="L19" s="45"/>
    </row>
    <row r="20" spans="1:12" ht="48" thickBot="1" x14ac:dyDescent="0.3">
      <c r="A20" s="584"/>
      <c r="B20" s="128" t="s">
        <v>162</v>
      </c>
      <c r="C20" s="129" t="s">
        <v>75</v>
      </c>
      <c r="D20" s="123">
        <f>'Event Data'!E40</f>
        <v>0</v>
      </c>
      <c r="E20" s="133">
        <f>D20*F20/$K$1</f>
        <v>0</v>
      </c>
      <c r="F20" s="268">
        <f>1.927*273/100/1000</f>
        <v>5.26071E-3</v>
      </c>
      <c r="G20" s="274" t="s">
        <v>226</v>
      </c>
      <c r="H20" s="126" t="s">
        <v>219</v>
      </c>
      <c r="I20" s="250"/>
      <c r="J20" s="45" t="s">
        <v>0</v>
      </c>
      <c r="K20" s="45"/>
      <c r="L20" s="45"/>
    </row>
    <row r="21" spans="1:12" ht="48" thickBot="1" x14ac:dyDescent="0.3">
      <c r="A21" s="583" t="s">
        <v>10</v>
      </c>
      <c r="B21" s="111" t="s">
        <v>47</v>
      </c>
      <c r="C21" s="71" t="s">
        <v>75</v>
      </c>
      <c r="D21" s="119">
        <f>'Event Data'!E41</f>
        <v>0</v>
      </c>
      <c r="E21" s="120">
        <f t="shared" si="0"/>
        <v>0</v>
      </c>
      <c r="F21" s="268">
        <f>5.316*273/100/1000</f>
        <v>1.451268E-2</v>
      </c>
      <c r="G21" s="275" t="s">
        <v>226</v>
      </c>
      <c r="H21" s="126" t="s">
        <v>219</v>
      </c>
      <c r="I21" s="250"/>
      <c r="J21" s="45" t="s">
        <v>0</v>
      </c>
      <c r="K21" s="45" t="s">
        <v>0</v>
      </c>
      <c r="L21" s="45"/>
    </row>
    <row r="22" spans="1:12" ht="32.25" thickBot="1" x14ac:dyDescent="0.3">
      <c r="A22" s="584"/>
      <c r="B22" s="114" t="s">
        <v>48</v>
      </c>
      <c r="C22" s="122" t="s">
        <v>75</v>
      </c>
      <c r="D22" s="123">
        <f>'Event Data'!E42</f>
        <v>0</v>
      </c>
      <c r="E22" s="124">
        <f t="shared" si="0"/>
        <v>0</v>
      </c>
      <c r="F22" s="268">
        <f>64.02/1000</f>
        <v>6.4019999999999994E-2</v>
      </c>
      <c r="G22" s="270" t="s">
        <v>226</v>
      </c>
      <c r="H22" s="126" t="s">
        <v>220</v>
      </c>
      <c r="I22" s="250"/>
      <c r="J22" s="45" t="s">
        <v>0</v>
      </c>
      <c r="K22" s="45" t="s">
        <v>0</v>
      </c>
      <c r="L22" s="45"/>
    </row>
    <row r="23" spans="1:12" ht="18.75" x14ac:dyDescent="0.25">
      <c r="A23" s="582" t="s">
        <v>100</v>
      </c>
      <c r="B23" s="115" t="s">
        <v>49</v>
      </c>
      <c r="C23" s="116" t="s">
        <v>75</v>
      </c>
      <c r="D23" s="117">
        <f>'Event Data'!E43</f>
        <v>0</v>
      </c>
      <c r="E23" s="118">
        <f t="shared" si="0"/>
        <v>0</v>
      </c>
      <c r="F23" s="276">
        <f>56.6/1000</f>
        <v>5.6600000000000004E-2</v>
      </c>
      <c r="G23" s="277" t="s">
        <v>228</v>
      </c>
      <c r="H23" s="121" t="s">
        <v>209</v>
      </c>
      <c r="I23" s="250" t="s">
        <v>0</v>
      </c>
      <c r="J23" s="45" t="s">
        <v>0</v>
      </c>
      <c r="K23" s="45" t="s">
        <v>0</v>
      </c>
      <c r="L23" s="45"/>
    </row>
    <row r="24" spans="1:12" ht="18.75" x14ac:dyDescent="0.25">
      <c r="A24" s="582"/>
      <c r="B24" s="112" t="s">
        <v>50</v>
      </c>
      <c r="C24" s="73" t="s">
        <v>75</v>
      </c>
      <c r="D24" s="92">
        <f>'Event Data'!E44</f>
        <v>0</v>
      </c>
      <c r="E24" s="93">
        <f t="shared" si="0"/>
        <v>0</v>
      </c>
      <c r="F24" s="278">
        <f>46.41/1000</f>
        <v>4.641E-2</v>
      </c>
      <c r="G24" s="279" t="s">
        <v>228</v>
      </c>
      <c r="H24" s="83" t="s">
        <v>209</v>
      </c>
      <c r="I24" s="250" t="s">
        <v>0</v>
      </c>
      <c r="J24" s="45" t="s">
        <v>0</v>
      </c>
      <c r="K24" s="45" t="s">
        <v>0</v>
      </c>
      <c r="L24" s="45"/>
    </row>
    <row r="25" spans="1:12" ht="18.75" x14ac:dyDescent="0.25">
      <c r="A25" s="582"/>
      <c r="B25" s="112" t="s">
        <v>51</v>
      </c>
      <c r="C25" s="73" t="s">
        <v>75</v>
      </c>
      <c r="D25" s="92">
        <f>'Event Data'!E45</f>
        <v>0</v>
      </c>
      <c r="E25" s="93">
        <f t="shared" si="0"/>
        <v>0</v>
      </c>
      <c r="F25" s="278">
        <f>30.42/1000</f>
        <v>3.0420000000000003E-2</v>
      </c>
      <c r="G25" s="279" t="s">
        <v>228</v>
      </c>
      <c r="H25" s="83" t="s">
        <v>209</v>
      </c>
      <c r="I25" s="250" t="s">
        <v>0</v>
      </c>
      <c r="J25" s="45" t="s">
        <v>0</v>
      </c>
      <c r="K25" s="45" t="s">
        <v>0</v>
      </c>
      <c r="L25" s="45"/>
    </row>
    <row r="26" spans="1:12" ht="18.75" x14ac:dyDescent="0.25">
      <c r="A26" s="582"/>
      <c r="B26" s="112" t="s">
        <v>53</v>
      </c>
      <c r="C26" s="73" t="s">
        <v>75</v>
      </c>
      <c r="D26" s="92">
        <f>'Event Data'!E46</f>
        <v>0</v>
      </c>
      <c r="E26" s="93">
        <f t="shared" si="0"/>
        <v>0</v>
      </c>
      <c r="F26" s="278">
        <f>39.87/1000</f>
        <v>3.9869999999999996E-2</v>
      </c>
      <c r="G26" s="279" t="s">
        <v>228</v>
      </c>
      <c r="H26" s="83" t="s">
        <v>209</v>
      </c>
      <c r="I26" s="250" t="s">
        <v>0</v>
      </c>
      <c r="J26" s="45"/>
      <c r="K26" s="45"/>
      <c r="L26" s="45"/>
    </row>
    <row r="27" spans="1:12" ht="18.75" x14ac:dyDescent="0.25">
      <c r="A27" s="582"/>
      <c r="B27" s="112" t="s">
        <v>54</v>
      </c>
      <c r="C27" s="73" t="s">
        <v>75</v>
      </c>
      <c r="D27" s="92">
        <f>'Event Data'!E47</f>
        <v>0</v>
      </c>
      <c r="E27" s="93">
        <f t="shared" si="0"/>
        <v>0</v>
      </c>
      <c r="F27" s="278">
        <f>29.47/1000</f>
        <v>2.947E-2</v>
      </c>
      <c r="G27" s="279" t="s">
        <v>228</v>
      </c>
      <c r="H27" s="83" t="s">
        <v>209</v>
      </c>
      <c r="I27" s="250" t="s">
        <v>0</v>
      </c>
      <c r="J27" s="45"/>
      <c r="K27" s="45"/>
      <c r="L27" s="45"/>
    </row>
    <row r="28" spans="1:12" ht="18.75" x14ac:dyDescent="0.25">
      <c r="A28" s="582"/>
      <c r="B28" s="112" t="s">
        <v>117</v>
      </c>
      <c r="C28" s="73" t="s">
        <v>75</v>
      </c>
      <c r="D28" s="92">
        <f>'Event Data'!E48</f>
        <v>0</v>
      </c>
      <c r="E28" s="93">
        <f t="shared" si="0"/>
        <v>0</v>
      </c>
      <c r="F28" s="278">
        <f>27.87/1000</f>
        <v>2.7870000000000002E-2</v>
      </c>
      <c r="G28" s="279" t="s">
        <v>228</v>
      </c>
      <c r="H28" s="83" t="s">
        <v>209</v>
      </c>
      <c r="I28" s="250" t="s">
        <v>0</v>
      </c>
      <c r="J28" s="45"/>
      <c r="K28" s="45"/>
      <c r="L28" s="45"/>
    </row>
    <row r="29" spans="1:12" ht="18.75" x14ac:dyDescent="0.25">
      <c r="A29" s="582"/>
      <c r="B29" s="112" t="s">
        <v>55</v>
      </c>
      <c r="C29" s="73" t="s">
        <v>75</v>
      </c>
      <c r="D29" s="92">
        <f>'Event Data'!E49</f>
        <v>0</v>
      </c>
      <c r="E29" s="93">
        <f t="shared" si="0"/>
        <v>0</v>
      </c>
      <c r="F29" s="276">
        <f>26.6/1000</f>
        <v>2.6600000000000002E-2</v>
      </c>
      <c r="G29" s="279" t="s">
        <v>228</v>
      </c>
      <c r="H29" s="83" t="s">
        <v>209</v>
      </c>
      <c r="I29" s="250" t="s">
        <v>0</v>
      </c>
      <c r="J29" s="45"/>
      <c r="K29" s="45"/>
      <c r="L29" s="45"/>
    </row>
    <row r="30" spans="1:12" ht="19.5" thickBot="1" x14ac:dyDescent="0.3">
      <c r="A30" s="582"/>
      <c r="B30" s="113" t="s">
        <v>56</v>
      </c>
      <c r="C30" s="74" t="s">
        <v>75</v>
      </c>
      <c r="D30" s="94">
        <f>'Event Data'!E50</f>
        <v>0</v>
      </c>
      <c r="E30" s="95">
        <f t="shared" si="0"/>
        <v>0</v>
      </c>
      <c r="F30" s="280">
        <f>31.68/1000</f>
        <v>3.168E-2</v>
      </c>
      <c r="G30" s="281" t="s">
        <v>228</v>
      </c>
      <c r="H30" s="244" t="s">
        <v>209</v>
      </c>
      <c r="I30" s="250" t="s">
        <v>0</v>
      </c>
      <c r="J30" s="45"/>
      <c r="K30" s="45"/>
      <c r="L30" s="45"/>
    </row>
    <row r="31" spans="1:12" ht="47.25" x14ac:dyDescent="0.25">
      <c r="A31" s="579" t="s">
        <v>112</v>
      </c>
      <c r="B31" s="246" t="s">
        <v>90</v>
      </c>
      <c r="C31" s="127" t="s">
        <v>75</v>
      </c>
      <c r="D31" s="119">
        <f>'Event Data'!E51</f>
        <v>0</v>
      </c>
      <c r="E31" s="120">
        <f t="shared" si="0"/>
        <v>0</v>
      </c>
      <c r="F31" s="282">
        <f>62.11/1000</f>
        <v>6.2109999999999999E-2</v>
      </c>
      <c r="G31" s="283" t="s">
        <v>228</v>
      </c>
      <c r="H31" s="85" t="s">
        <v>221</v>
      </c>
      <c r="I31" s="250" t="s">
        <v>0</v>
      </c>
      <c r="J31" s="45"/>
      <c r="K31" s="45"/>
      <c r="L31" s="45"/>
    </row>
    <row r="32" spans="1:12" ht="18.75" x14ac:dyDescent="0.25">
      <c r="A32" s="580"/>
      <c r="B32" s="245" t="s">
        <v>118</v>
      </c>
      <c r="C32" s="77" t="s">
        <v>75</v>
      </c>
      <c r="D32" s="92">
        <f>'Event Data'!E52</f>
        <v>0</v>
      </c>
      <c r="E32" s="93">
        <f t="shared" si="0"/>
        <v>0</v>
      </c>
      <c r="F32" s="284">
        <f>73.92/1000</f>
        <v>7.392E-2</v>
      </c>
      <c r="G32" s="279" t="s">
        <v>229</v>
      </c>
      <c r="H32" s="247" t="s">
        <v>210</v>
      </c>
      <c r="I32" s="250" t="s">
        <v>0</v>
      </c>
      <c r="J32" s="45" t="s">
        <v>0</v>
      </c>
      <c r="K32" s="45" t="s">
        <v>0</v>
      </c>
      <c r="L32" s="45"/>
    </row>
    <row r="33" spans="1:24" ht="48" thickBot="1" x14ac:dyDescent="0.3">
      <c r="A33" s="581"/>
      <c r="B33" s="248" t="s">
        <v>52</v>
      </c>
      <c r="C33" s="249" t="s">
        <v>75</v>
      </c>
      <c r="D33" s="123">
        <f>'Event Data'!E53</f>
        <v>0</v>
      </c>
      <c r="E33" s="124">
        <f>D33*F33/$K$1</f>
        <v>0</v>
      </c>
      <c r="F33" s="285">
        <f>41.06/1000</f>
        <v>4.1059999999999999E-2</v>
      </c>
      <c r="G33" s="286" t="s">
        <v>228</v>
      </c>
      <c r="H33" s="84" t="s">
        <v>222</v>
      </c>
      <c r="I33" s="250" t="s">
        <v>0</v>
      </c>
      <c r="J33" s="45" t="s">
        <v>0</v>
      </c>
      <c r="K33" s="45" t="s">
        <v>0</v>
      </c>
      <c r="L33" s="45"/>
    </row>
    <row r="34" spans="1:24" ht="16.5" thickBot="1" x14ac:dyDescent="0.3">
      <c r="A34" s="11" t="s">
        <v>0</v>
      </c>
      <c r="B34" s="12" t="s">
        <v>0</v>
      </c>
      <c r="C34" s="12"/>
      <c r="D34" s="15" t="s">
        <v>0</v>
      </c>
      <c r="E34" s="15" t="s">
        <v>0</v>
      </c>
      <c r="F34" s="12" t="s">
        <v>0</v>
      </c>
      <c r="G34" s="12" t="s">
        <v>0</v>
      </c>
      <c r="H34" s="60" t="s">
        <v>0</v>
      </c>
      <c r="I34" s="250" t="s">
        <v>0</v>
      </c>
      <c r="J34" s="45" t="s">
        <v>0</v>
      </c>
      <c r="K34" s="45" t="s">
        <v>0</v>
      </c>
      <c r="L34" s="45"/>
    </row>
    <row r="35" spans="1:24" ht="39.75" customHeight="1" thickBot="1" x14ac:dyDescent="0.3">
      <c r="A35" s="12" t="s">
        <v>0</v>
      </c>
      <c r="B35" s="12" t="s">
        <v>0</v>
      </c>
      <c r="C35" s="12"/>
      <c r="D35" s="63" t="s">
        <v>174</v>
      </c>
      <c r="E35" s="76">
        <f>SUM(E4:E33)</f>
        <v>0</v>
      </c>
      <c r="F35" s="12" t="s">
        <v>0</v>
      </c>
      <c r="G35" s="12" t="s">
        <v>0</v>
      </c>
      <c r="H35" s="60" t="s">
        <v>0</v>
      </c>
      <c r="I35" s="250" t="s">
        <v>0</v>
      </c>
      <c r="J35" s="45" t="s">
        <v>0</v>
      </c>
      <c r="K35" s="45" t="s">
        <v>0</v>
      </c>
      <c r="L35" s="45"/>
    </row>
    <row r="36" spans="1:24" x14ac:dyDescent="0.25">
      <c r="A36" s="12" t="s">
        <v>0</v>
      </c>
      <c r="B36" s="12" t="s">
        <v>0</v>
      </c>
      <c r="C36" s="12"/>
      <c r="D36" s="15" t="s">
        <v>0</v>
      </c>
      <c r="E36" s="15" t="s">
        <v>0</v>
      </c>
      <c r="F36" s="12" t="s">
        <v>0</v>
      </c>
      <c r="G36" s="12" t="s">
        <v>0</v>
      </c>
      <c r="H36" s="60" t="s">
        <v>0</v>
      </c>
      <c r="I36" s="250" t="s">
        <v>0</v>
      </c>
      <c r="J36" s="45" t="s">
        <v>0</v>
      </c>
      <c r="K36" s="45" t="s">
        <v>0</v>
      </c>
      <c r="L36" s="45"/>
    </row>
    <row r="37" spans="1:24" ht="19.5" thickBot="1" x14ac:dyDescent="0.3">
      <c r="A37" s="110" t="s">
        <v>150</v>
      </c>
      <c r="B37" s="80"/>
      <c r="C37" s="80"/>
      <c r="D37" s="81" t="s">
        <v>0</v>
      </c>
      <c r="E37" s="81" t="s">
        <v>0</v>
      </c>
      <c r="F37" s="22" t="s">
        <v>0</v>
      </c>
      <c r="G37" s="22" t="s">
        <v>0</v>
      </c>
      <c r="H37" s="82" t="s">
        <v>0</v>
      </c>
      <c r="I37" s="250" t="s">
        <v>0</v>
      </c>
      <c r="J37" s="45" t="s">
        <v>0</v>
      </c>
      <c r="K37" s="45" t="s">
        <v>0</v>
      </c>
      <c r="L37" s="45"/>
    </row>
    <row r="38" spans="1:24" s="99" customFormat="1" ht="38.25" thickBot="1" x14ac:dyDescent="0.3">
      <c r="A38" s="141" t="s">
        <v>1</v>
      </c>
      <c r="B38" s="139" t="s">
        <v>2</v>
      </c>
      <c r="C38" s="108" t="s">
        <v>95</v>
      </c>
      <c r="D38" s="109" t="s">
        <v>3</v>
      </c>
      <c r="E38" s="109" t="s">
        <v>166</v>
      </c>
      <c r="F38" s="108" t="s">
        <v>4</v>
      </c>
      <c r="G38" s="108" t="s">
        <v>5</v>
      </c>
      <c r="H38" s="134" t="s">
        <v>6</v>
      </c>
      <c r="I38" s="251"/>
      <c r="J38" s="97" t="s">
        <v>0</v>
      </c>
      <c r="K38" s="97" t="s">
        <v>0</v>
      </c>
      <c r="L38" s="97"/>
      <c r="M38" s="98"/>
      <c r="N38" s="98"/>
      <c r="O38" s="98"/>
      <c r="P38" s="98"/>
      <c r="Q38" s="98"/>
      <c r="R38" s="98"/>
      <c r="S38" s="98"/>
      <c r="T38" s="98"/>
      <c r="U38" s="98"/>
      <c r="V38" s="98"/>
      <c r="W38" s="98"/>
      <c r="X38" s="98"/>
    </row>
    <row r="39" spans="1:24" ht="30" customHeight="1" thickBot="1" x14ac:dyDescent="0.3">
      <c r="A39" s="142" t="s">
        <v>151</v>
      </c>
      <c r="B39" s="138" t="s">
        <v>149</v>
      </c>
      <c r="C39" s="105" t="s">
        <v>75</v>
      </c>
      <c r="D39" s="106">
        <f>'Event Data'!E58</f>
        <v>0</v>
      </c>
      <c r="E39" s="107">
        <f>D39*F39/$K$1</f>
        <v>0</v>
      </c>
      <c r="F39" s="271">
        <f>225.47/1000</f>
        <v>0.22547</v>
      </c>
      <c r="G39" s="287" t="s">
        <v>230</v>
      </c>
      <c r="H39" s="126" t="s">
        <v>218</v>
      </c>
      <c r="I39" s="250"/>
      <c r="J39" s="45" t="s">
        <v>0</v>
      </c>
      <c r="K39" s="47" t="s">
        <v>0</v>
      </c>
      <c r="L39" s="45"/>
    </row>
    <row r="40" spans="1:24" ht="19.5" thickBot="1" x14ac:dyDescent="0.3">
      <c r="A40" s="143" t="s">
        <v>152</v>
      </c>
      <c r="B40" s="140" t="s">
        <v>152</v>
      </c>
      <c r="C40" s="100" t="s">
        <v>167</v>
      </c>
      <c r="D40" s="101"/>
      <c r="E40" s="102">
        <f>'Event Data'!E59</f>
        <v>0</v>
      </c>
      <c r="F40" s="103"/>
      <c r="G40" s="104"/>
      <c r="H40" s="84"/>
      <c r="I40" s="250" t="s">
        <v>0</v>
      </c>
      <c r="J40" s="45" t="s">
        <v>0</v>
      </c>
      <c r="K40" s="45" t="s">
        <v>0</v>
      </c>
      <c r="L40" s="45"/>
    </row>
    <row r="41" spans="1:24" ht="16.5" thickBot="1" x14ac:dyDescent="0.3">
      <c r="A41" s="45"/>
      <c r="B41" s="45"/>
      <c r="C41" s="45"/>
      <c r="D41" s="45"/>
      <c r="E41" s="45"/>
      <c r="F41" s="45"/>
      <c r="G41" s="45"/>
      <c r="H41" s="45"/>
      <c r="I41" s="250"/>
      <c r="J41" s="45"/>
      <c r="K41" s="45"/>
      <c r="L41" s="45"/>
    </row>
    <row r="42" spans="1:24" ht="35.25" thickBot="1" x14ac:dyDescent="0.3">
      <c r="A42" s="12" t="s">
        <v>0</v>
      </c>
      <c r="B42" s="12" t="s">
        <v>0</v>
      </c>
      <c r="C42" s="12"/>
      <c r="D42" s="63" t="s">
        <v>175</v>
      </c>
      <c r="E42" s="76">
        <f>SUM(E39:E40)</f>
        <v>0</v>
      </c>
      <c r="F42" s="12" t="s">
        <v>0</v>
      </c>
      <c r="G42" s="12" t="s">
        <v>0</v>
      </c>
      <c r="H42" s="60" t="s">
        <v>0</v>
      </c>
      <c r="I42" s="250" t="s">
        <v>0</v>
      </c>
      <c r="J42" s="45" t="s">
        <v>0</v>
      </c>
      <c r="K42" s="45" t="s">
        <v>0</v>
      </c>
      <c r="L42" s="45"/>
    </row>
    <row r="43" spans="1:24" x14ac:dyDescent="0.25">
      <c r="A43" s="12" t="s">
        <v>0</v>
      </c>
      <c r="B43" s="12" t="s">
        <v>0</v>
      </c>
      <c r="C43" s="12"/>
      <c r="D43" s="15" t="s">
        <v>0</v>
      </c>
      <c r="E43" s="15" t="s">
        <v>0</v>
      </c>
      <c r="F43" s="12" t="s">
        <v>0</v>
      </c>
      <c r="G43" s="12" t="s">
        <v>0</v>
      </c>
      <c r="H43" s="60" t="s">
        <v>0</v>
      </c>
      <c r="I43" s="250" t="s">
        <v>0</v>
      </c>
      <c r="J43" s="45" t="s">
        <v>0</v>
      </c>
      <c r="K43" s="45" t="s">
        <v>0</v>
      </c>
      <c r="L43" s="45"/>
    </row>
    <row r="44" spans="1:24" x14ac:dyDescent="0.25">
      <c r="A44" s="12" t="s">
        <v>0</v>
      </c>
      <c r="B44" s="12" t="s">
        <v>0</v>
      </c>
      <c r="C44" s="12"/>
      <c r="D44" s="15" t="s">
        <v>0</v>
      </c>
      <c r="E44" s="15" t="s">
        <v>0</v>
      </c>
      <c r="F44" s="12" t="s">
        <v>0</v>
      </c>
      <c r="G44" s="12" t="s">
        <v>0</v>
      </c>
      <c r="H44" s="60" t="s">
        <v>0</v>
      </c>
      <c r="I44" s="250" t="s">
        <v>0</v>
      </c>
      <c r="J44" s="45" t="s">
        <v>0</v>
      </c>
      <c r="K44" s="45" t="s">
        <v>0</v>
      </c>
      <c r="L44" s="45"/>
    </row>
    <row r="45" spans="1:24" x14ac:dyDescent="0.25">
      <c r="A45" s="12" t="s">
        <v>0</v>
      </c>
      <c r="B45" s="12" t="s">
        <v>0</v>
      </c>
      <c r="C45" s="12"/>
      <c r="D45" s="15" t="s">
        <v>0</v>
      </c>
      <c r="E45" s="15" t="s">
        <v>0</v>
      </c>
      <c r="F45" s="12" t="s">
        <v>0</v>
      </c>
      <c r="G45" s="12" t="s">
        <v>0</v>
      </c>
      <c r="H45" s="60" t="s">
        <v>0</v>
      </c>
      <c r="I45" s="250" t="s">
        <v>0</v>
      </c>
      <c r="J45" s="45" t="s">
        <v>0</v>
      </c>
      <c r="K45" s="45" t="s">
        <v>0</v>
      </c>
      <c r="L45" s="45"/>
    </row>
    <row r="46" spans="1:24" x14ac:dyDescent="0.25">
      <c r="A46" s="12" t="s">
        <v>0</v>
      </c>
      <c r="B46" s="12" t="s">
        <v>0</v>
      </c>
      <c r="C46" s="12"/>
      <c r="D46" s="15" t="s">
        <v>0</v>
      </c>
      <c r="E46" s="15" t="s">
        <v>0</v>
      </c>
      <c r="F46" s="12" t="s">
        <v>0</v>
      </c>
      <c r="G46" s="12" t="s">
        <v>0</v>
      </c>
      <c r="H46" s="60" t="s">
        <v>0</v>
      </c>
      <c r="I46" s="250" t="s">
        <v>0</v>
      </c>
      <c r="J46" s="45" t="s">
        <v>0</v>
      </c>
      <c r="K46" s="45" t="s">
        <v>0</v>
      </c>
      <c r="L46" s="45"/>
    </row>
    <row r="47" spans="1:24" x14ac:dyDescent="0.25">
      <c r="A47" s="12" t="s">
        <v>0</v>
      </c>
      <c r="B47" s="12" t="s">
        <v>0</v>
      </c>
      <c r="C47" s="12"/>
      <c r="D47" s="15" t="s">
        <v>0</v>
      </c>
      <c r="E47" s="15" t="s">
        <v>0</v>
      </c>
      <c r="F47" s="12" t="s">
        <v>0</v>
      </c>
      <c r="G47" s="12" t="s">
        <v>0</v>
      </c>
      <c r="H47" s="60" t="s">
        <v>0</v>
      </c>
      <c r="I47" s="250" t="s">
        <v>0</v>
      </c>
      <c r="J47" s="45" t="s">
        <v>0</v>
      </c>
      <c r="K47" s="45" t="s">
        <v>0</v>
      </c>
      <c r="L47" s="45"/>
    </row>
    <row r="48" spans="1:24" x14ac:dyDescent="0.25">
      <c r="A48" s="12" t="s">
        <v>0</v>
      </c>
      <c r="B48" s="12" t="s">
        <v>0</v>
      </c>
      <c r="C48" s="12"/>
      <c r="D48" s="15" t="s">
        <v>0</v>
      </c>
      <c r="E48" s="15" t="s">
        <v>0</v>
      </c>
      <c r="F48" s="12" t="s">
        <v>0</v>
      </c>
      <c r="G48" s="12" t="s">
        <v>0</v>
      </c>
      <c r="H48" s="60" t="s">
        <v>0</v>
      </c>
      <c r="I48" s="250" t="s">
        <v>0</v>
      </c>
      <c r="J48" s="45" t="s">
        <v>0</v>
      </c>
      <c r="K48" s="45" t="s">
        <v>0</v>
      </c>
      <c r="L48" s="45"/>
    </row>
    <row r="49" spans="1:12" x14ac:dyDescent="0.25">
      <c r="A49" s="12" t="s">
        <v>0</v>
      </c>
      <c r="B49" s="12" t="s">
        <v>0</v>
      </c>
      <c r="C49" s="12"/>
      <c r="D49" s="15" t="s">
        <v>0</v>
      </c>
      <c r="E49" s="15" t="s">
        <v>0</v>
      </c>
      <c r="F49" s="12" t="s">
        <v>0</v>
      </c>
      <c r="G49" s="12" t="s">
        <v>0</v>
      </c>
      <c r="H49" s="60" t="s">
        <v>0</v>
      </c>
      <c r="I49" s="250" t="s">
        <v>0</v>
      </c>
      <c r="J49" s="45" t="s">
        <v>0</v>
      </c>
      <c r="K49" s="45" t="s">
        <v>0</v>
      </c>
      <c r="L49" s="45"/>
    </row>
    <row r="50" spans="1:12" x14ac:dyDescent="0.25">
      <c r="A50" s="12" t="s">
        <v>0</v>
      </c>
      <c r="B50" s="12" t="s">
        <v>0</v>
      </c>
      <c r="C50" s="12"/>
      <c r="D50" s="15" t="s">
        <v>0</v>
      </c>
      <c r="E50" s="15" t="s">
        <v>0</v>
      </c>
      <c r="F50" s="12" t="s">
        <v>0</v>
      </c>
      <c r="G50" s="12" t="s">
        <v>0</v>
      </c>
      <c r="H50" s="60" t="s">
        <v>0</v>
      </c>
      <c r="I50" s="250" t="s">
        <v>0</v>
      </c>
      <c r="J50" s="45" t="s">
        <v>0</v>
      </c>
      <c r="K50" s="45" t="s">
        <v>0</v>
      </c>
      <c r="L50" s="45"/>
    </row>
    <row r="51" spans="1:12" x14ac:dyDescent="0.25">
      <c r="A51" s="12" t="s">
        <v>0</v>
      </c>
      <c r="B51" s="12" t="s">
        <v>0</v>
      </c>
      <c r="C51" s="12"/>
      <c r="D51" s="15" t="s">
        <v>0</v>
      </c>
      <c r="E51" s="15" t="s">
        <v>0</v>
      </c>
      <c r="F51" s="12" t="s">
        <v>0</v>
      </c>
      <c r="G51" s="12" t="s">
        <v>0</v>
      </c>
      <c r="H51" s="60" t="s">
        <v>0</v>
      </c>
      <c r="I51" s="250" t="s">
        <v>0</v>
      </c>
      <c r="J51" s="45" t="s">
        <v>0</v>
      </c>
      <c r="K51" s="45" t="s">
        <v>0</v>
      </c>
      <c r="L51" s="45"/>
    </row>
    <row r="52" spans="1:12" x14ac:dyDescent="0.25">
      <c r="A52" s="12" t="s">
        <v>0</v>
      </c>
      <c r="B52" s="12" t="s">
        <v>0</v>
      </c>
      <c r="C52" s="12"/>
      <c r="D52" s="15" t="s">
        <v>0</v>
      </c>
      <c r="E52" s="15" t="s">
        <v>0</v>
      </c>
      <c r="F52" s="12" t="s">
        <v>0</v>
      </c>
      <c r="G52" s="12" t="s">
        <v>0</v>
      </c>
      <c r="H52" s="60" t="s">
        <v>0</v>
      </c>
      <c r="I52" s="250" t="s">
        <v>0</v>
      </c>
      <c r="J52" s="45" t="s">
        <v>0</v>
      </c>
      <c r="K52" s="45" t="s">
        <v>0</v>
      </c>
      <c r="L52" s="45"/>
    </row>
    <row r="53" spans="1:12" x14ac:dyDescent="0.25">
      <c r="A53" s="12" t="s">
        <v>0</v>
      </c>
      <c r="B53" s="12" t="s">
        <v>0</v>
      </c>
      <c r="C53" s="12"/>
      <c r="D53" s="15" t="s">
        <v>0</v>
      </c>
      <c r="E53" s="15" t="s">
        <v>0</v>
      </c>
      <c r="F53" s="12" t="s">
        <v>0</v>
      </c>
      <c r="G53" s="12" t="s">
        <v>0</v>
      </c>
      <c r="H53" s="60" t="s">
        <v>0</v>
      </c>
      <c r="I53" s="250" t="s">
        <v>0</v>
      </c>
      <c r="J53" s="45" t="s">
        <v>0</v>
      </c>
      <c r="K53" s="45" t="s">
        <v>0</v>
      </c>
      <c r="L53" s="45"/>
    </row>
    <row r="54" spans="1:12" x14ac:dyDescent="0.25">
      <c r="A54" s="12" t="s">
        <v>0</v>
      </c>
      <c r="B54" s="12" t="s">
        <v>0</v>
      </c>
      <c r="C54" s="12"/>
      <c r="D54" s="15" t="s">
        <v>0</v>
      </c>
      <c r="E54" s="15" t="s">
        <v>0</v>
      </c>
      <c r="F54" s="12" t="s">
        <v>0</v>
      </c>
      <c r="G54" s="12" t="s">
        <v>0</v>
      </c>
      <c r="H54" s="60" t="s">
        <v>0</v>
      </c>
      <c r="I54" s="250" t="s">
        <v>0</v>
      </c>
      <c r="J54" s="45" t="s">
        <v>0</v>
      </c>
      <c r="K54" s="45" t="s">
        <v>0</v>
      </c>
      <c r="L54" s="45"/>
    </row>
    <row r="55" spans="1:12" x14ac:dyDescent="0.25">
      <c r="A55" s="12" t="s">
        <v>0</v>
      </c>
      <c r="B55" s="12" t="s">
        <v>0</v>
      </c>
      <c r="C55" s="12"/>
      <c r="D55" s="15" t="s">
        <v>0</v>
      </c>
      <c r="E55" s="15" t="s">
        <v>0</v>
      </c>
      <c r="F55" s="12" t="s">
        <v>0</v>
      </c>
      <c r="G55" s="12" t="s">
        <v>0</v>
      </c>
      <c r="H55" s="60" t="s">
        <v>0</v>
      </c>
      <c r="I55" s="250" t="s">
        <v>0</v>
      </c>
      <c r="J55" s="45" t="s">
        <v>0</v>
      </c>
      <c r="K55" s="45" t="s">
        <v>0</v>
      </c>
      <c r="L55" s="45"/>
    </row>
    <row r="56" spans="1:12" x14ac:dyDescent="0.25">
      <c r="A56" s="12" t="s">
        <v>0</v>
      </c>
      <c r="B56" s="12" t="s">
        <v>0</v>
      </c>
      <c r="C56" s="12"/>
      <c r="D56" s="15" t="s">
        <v>0</v>
      </c>
      <c r="E56" s="15" t="s">
        <v>0</v>
      </c>
      <c r="F56" s="12" t="s">
        <v>0</v>
      </c>
      <c r="G56" s="12" t="s">
        <v>0</v>
      </c>
      <c r="H56" s="60" t="s">
        <v>0</v>
      </c>
      <c r="I56" s="250" t="s">
        <v>0</v>
      </c>
      <c r="J56" s="45" t="s">
        <v>0</v>
      </c>
      <c r="K56" s="45" t="s">
        <v>0</v>
      </c>
      <c r="L56" s="45"/>
    </row>
    <row r="57" spans="1:12" x14ac:dyDescent="0.25">
      <c r="A57" s="12" t="s">
        <v>0</v>
      </c>
      <c r="B57" s="12" t="s">
        <v>0</v>
      </c>
      <c r="C57" s="12"/>
      <c r="D57" s="15" t="s">
        <v>0</v>
      </c>
      <c r="E57" s="15" t="s">
        <v>0</v>
      </c>
      <c r="F57" s="12" t="s">
        <v>0</v>
      </c>
      <c r="G57" s="12" t="s">
        <v>0</v>
      </c>
      <c r="H57" s="60" t="s">
        <v>0</v>
      </c>
      <c r="I57" s="250" t="s">
        <v>0</v>
      </c>
      <c r="J57" s="45" t="s">
        <v>0</v>
      </c>
      <c r="K57" s="45" t="s">
        <v>0</v>
      </c>
      <c r="L57" s="45"/>
    </row>
    <row r="58" spans="1:12" x14ac:dyDescent="0.25">
      <c r="A58" s="12" t="s">
        <v>0</v>
      </c>
      <c r="B58" s="12" t="s">
        <v>0</v>
      </c>
      <c r="C58" s="12"/>
      <c r="D58" s="15" t="s">
        <v>0</v>
      </c>
      <c r="E58" s="15" t="s">
        <v>0</v>
      </c>
      <c r="F58" s="12" t="s">
        <v>0</v>
      </c>
      <c r="G58" s="12" t="s">
        <v>0</v>
      </c>
      <c r="H58" s="60" t="s">
        <v>0</v>
      </c>
      <c r="I58" s="250" t="s">
        <v>0</v>
      </c>
      <c r="J58" s="45" t="s">
        <v>0</v>
      </c>
      <c r="K58" s="45" t="s">
        <v>0</v>
      </c>
      <c r="L58" s="45"/>
    </row>
    <row r="59" spans="1:12" x14ac:dyDescent="0.25">
      <c r="A59" s="12" t="s">
        <v>0</v>
      </c>
      <c r="B59" s="12" t="s">
        <v>0</v>
      </c>
      <c r="C59" s="12"/>
      <c r="D59" s="15" t="s">
        <v>0</v>
      </c>
      <c r="E59" s="15" t="s">
        <v>0</v>
      </c>
      <c r="F59" s="12" t="s">
        <v>0</v>
      </c>
      <c r="G59" s="12" t="s">
        <v>0</v>
      </c>
      <c r="H59" s="60" t="s">
        <v>0</v>
      </c>
      <c r="I59" s="250" t="s">
        <v>0</v>
      </c>
      <c r="J59" s="45" t="s">
        <v>0</v>
      </c>
      <c r="K59" s="45" t="s">
        <v>0</v>
      </c>
      <c r="L59" s="45"/>
    </row>
    <row r="60" spans="1:12" x14ac:dyDescent="0.25">
      <c r="A60" s="12" t="s">
        <v>0</v>
      </c>
      <c r="B60" s="12" t="s">
        <v>0</v>
      </c>
      <c r="C60" s="12"/>
      <c r="D60" s="15" t="s">
        <v>0</v>
      </c>
      <c r="E60" s="15" t="s">
        <v>0</v>
      </c>
      <c r="F60" s="12" t="s">
        <v>0</v>
      </c>
      <c r="G60" s="12" t="s">
        <v>0</v>
      </c>
      <c r="H60" s="60" t="s">
        <v>0</v>
      </c>
      <c r="I60" s="250" t="s">
        <v>0</v>
      </c>
      <c r="J60" s="45" t="s">
        <v>0</v>
      </c>
      <c r="K60" s="45" t="s">
        <v>0</v>
      </c>
      <c r="L60" s="45"/>
    </row>
    <row r="61" spans="1:12" x14ac:dyDescent="0.25">
      <c r="A61" s="12" t="s">
        <v>0</v>
      </c>
      <c r="B61" s="12" t="s">
        <v>0</v>
      </c>
      <c r="C61" s="12"/>
      <c r="D61" s="15" t="s">
        <v>0</v>
      </c>
      <c r="E61" s="15" t="s">
        <v>0</v>
      </c>
      <c r="F61" s="12" t="s">
        <v>0</v>
      </c>
      <c r="G61" s="12" t="s">
        <v>0</v>
      </c>
      <c r="H61" s="60" t="s">
        <v>0</v>
      </c>
      <c r="I61" s="250" t="s">
        <v>0</v>
      </c>
      <c r="J61" s="45" t="s">
        <v>0</v>
      </c>
      <c r="K61" s="45" t="s">
        <v>0</v>
      </c>
      <c r="L61" s="45"/>
    </row>
    <row r="62" spans="1:12" x14ac:dyDescent="0.25">
      <c r="A62" s="12" t="s">
        <v>0</v>
      </c>
      <c r="B62" s="12" t="s">
        <v>0</v>
      </c>
      <c r="C62" s="12"/>
      <c r="D62" s="15" t="s">
        <v>0</v>
      </c>
      <c r="E62" s="15" t="s">
        <v>0</v>
      </c>
      <c r="F62" s="12" t="s">
        <v>0</v>
      </c>
      <c r="G62" s="12" t="s">
        <v>0</v>
      </c>
      <c r="H62" s="60" t="s">
        <v>0</v>
      </c>
      <c r="I62" s="250" t="s">
        <v>0</v>
      </c>
      <c r="J62" s="45" t="s">
        <v>0</v>
      </c>
      <c r="K62" s="45" t="s">
        <v>0</v>
      </c>
      <c r="L62" s="45"/>
    </row>
    <row r="63" spans="1:12" x14ac:dyDescent="0.25">
      <c r="A63" s="12" t="s">
        <v>0</v>
      </c>
      <c r="B63" s="12" t="s">
        <v>0</v>
      </c>
      <c r="C63" s="12"/>
      <c r="D63" s="15" t="s">
        <v>0</v>
      </c>
      <c r="E63" s="15" t="s">
        <v>0</v>
      </c>
      <c r="F63" s="12" t="s">
        <v>0</v>
      </c>
      <c r="G63" s="12" t="s">
        <v>0</v>
      </c>
      <c r="H63" s="60" t="s">
        <v>0</v>
      </c>
      <c r="I63" s="250" t="s">
        <v>0</v>
      </c>
      <c r="J63" s="45" t="s">
        <v>0</v>
      </c>
      <c r="K63" s="45" t="s">
        <v>0</v>
      </c>
      <c r="L63" s="45"/>
    </row>
    <row r="64" spans="1:12" x14ac:dyDescent="0.25">
      <c r="A64" s="12" t="s">
        <v>0</v>
      </c>
      <c r="B64" s="12" t="s">
        <v>0</v>
      </c>
      <c r="C64" s="12"/>
      <c r="D64" s="15" t="s">
        <v>0</v>
      </c>
      <c r="E64" s="15" t="s">
        <v>0</v>
      </c>
      <c r="F64" s="12" t="s">
        <v>0</v>
      </c>
      <c r="G64" s="12" t="s">
        <v>0</v>
      </c>
      <c r="H64" s="60" t="s">
        <v>0</v>
      </c>
      <c r="I64" s="250" t="s">
        <v>0</v>
      </c>
      <c r="J64" s="45" t="s">
        <v>0</v>
      </c>
      <c r="K64" s="45" t="s">
        <v>0</v>
      </c>
      <c r="L64" s="45"/>
    </row>
    <row r="65" spans="1:12" x14ac:dyDescent="0.25">
      <c r="A65" s="12" t="s">
        <v>0</v>
      </c>
      <c r="B65" s="12" t="s">
        <v>0</v>
      </c>
      <c r="C65" s="12"/>
      <c r="D65" s="15" t="s">
        <v>0</v>
      </c>
      <c r="E65" s="15" t="s">
        <v>0</v>
      </c>
      <c r="F65" s="12" t="s">
        <v>0</v>
      </c>
      <c r="G65" s="12" t="s">
        <v>0</v>
      </c>
      <c r="H65" s="60" t="s">
        <v>0</v>
      </c>
      <c r="I65" s="250" t="s">
        <v>0</v>
      </c>
      <c r="J65" s="45" t="s">
        <v>0</v>
      </c>
      <c r="K65" s="45" t="s">
        <v>0</v>
      </c>
      <c r="L65" s="45"/>
    </row>
    <row r="66" spans="1:12" x14ac:dyDescent="0.25">
      <c r="A66" s="12" t="s">
        <v>0</v>
      </c>
      <c r="B66" s="12" t="s">
        <v>0</v>
      </c>
      <c r="C66" s="12"/>
      <c r="D66" s="15" t="s">
        <v>0</v>
      </c>
      <c r="E66" s="15" t="s">
        <v>0</v>
      </c>
      <c r="F66" s="12" t="s">
        <v>0</v>
      </c>
      <c r="G66" s="12" t="s">
        <v>0</v>
      </c>
      <c r="H66" s="60" t="s">
        <v>0</v>
      </c>
      <c r="I66" s="250" t="s">
        <v>0</v>
      </c>
      <c r="J66" s="45" t="s">
        <v>0</v>
      </c>
      <c r="K66" s="45" t="s">
        <v>0</v>
      </c>
      <c r="L66" s="45"/>
    </row>
    <row r="67" spans="1:12" x14ac:dyDescent="0.25">
      <c r="A67" s="12" t="s">
        <v>0</v>
      </c>
      <c r="B67" s="12" t="s">
        <v>0</v>
      </c>
      <c r="C67" s="12"/>
      <c r="D67" s="15" t="s">
        <v>0</v>
      </c>
      <c r="E67" s="15" t="s">
        <v>0</v>
      </c>
      <c r="F67" s="12" t="s">
        <v>0</v>
      </c>
      <c r="G67" s="12" t="s">
        <v>0</v>
      </c>
      <c r="H67" s="60" t="s">
        <v>0</v>
      </c>
      <c r="I67" s="250" t="s">
        <v>0</v>
      </c>
      <c r="J67" s="45" t="s">
        <v>0</v>
      </c>
      <c r="K67" s="45" t="s">
        <v>0</v>
      </c>
      <c r="L67" s="45"/>
    </row>
    <row r="68" spans="1:12" x14ac:dyDescent="0.25">
      <c r="A68" s="12" t="s">
        <v>0</v>
      </c>
      <c r="B68" s="12" t="s">
        <v>0</v>
      </c>
      <c r="C68" s="12"/>
      <c r="D68" s="15" t="s">
        <v>0</v>
      </c>
      <c r="E68" s="15" t="s">
        <v>0</v>
      </c>
      <c r="F68" s="12" t="s">
        <v>0</v>
      </c>
      <c r="G68" s="12" t="s">
        <v>0</v>
      </c>
      <c r="H68" s="60" t="s">
        <v>0</v>
      </c>
      <c r="I68" s="250" t="s">
        <v>0</v>
      </c>
      <c r="J68" s="45" t="s">
        <v>0</v>
      </c>
      <c r="K68" s="45" t="s">
        <v>0</v>
      </c>
      <c r="L68" s="45"/>
    </row>
    <row r="69" spans="1:12" x14ac:dyDescent="0.25">
      <c r="A69" s="12" t="s">
        <v>0</v>
      </c>
      <c r="B69" s="12" t="s">
        <v>0</v>
      </c>
      <c r="C69" s="12"/>
      <c r="D69" s="15" t="s">
        <v>0</v>
      </c>
      <c r="E69" s="15" t="s">
        <v>0</v>
      </c>
      <c r="F69" s="12" t="s">
        <v>0</v>
      </c>
      <c r="G69" s="12" t="s">
        <v>0</v>
      </c>
      <c r="H69" s="60" t="s">
        <v>0</v>
      </c>
      <c r="I69" s="250" t="s">
        <v>0</v>
      </c>
      <c r="J69" s="45" t="s">
        <v>0</v>
      </c>
      <c r="K69" s="45" t="s">
        <v>0</v>
      </c>
      <c r="L69" s="45"/>
    </row>
    <row r="70" spans="1:12" x14ac:dyDescent="0.25">
      <c r="A70" s="12" t="s">
        <v>0</v>
      </c>
      <c r="B70" s="12" t="s">
        <v>0</v>
      </c>
      <c r="C70" s="12"/>
      <c r="D70" s="15" t="s">
        <v>0</v>
      </c>
      <c r="E70" s="15" t="s">
        <v>0</v>
      </c>
      <c r="F70" s="12" t="s">
        <v>0</v>
      </c>
      <c r="G70" s="12" t="s">
        <v>0</v>
      </c>
      <c r="H70" s="60" t="s">
        <v>0</v>
      </c>
      <c r="I70" s="250" t="s">
        <v>0</v>
      </c>
      <c r="J70" s="45" t="s">
        <v>0</v>
      </c>
      <c r="K70" s="45" t="s">
        <v>0</v>
      </c>
      <c r="L70" s="45"/>
    </row>
    <row r="71" spans="1:12" x14ac:dyDescent="0.25">
      <c r="A71" s="12" t="s">
        <v>0</v>
      </c>
      <c r="B71" s="12" t="s">
        <v>0</v>
      </c>
      <c r="C71" s="12"/>
      <c r="D71" s="15" t="s">
        <v>0</v>
      </c>
      <c r="E71" s="15" t="s">
        <v>0</v>
      </c>
      <c r="F71" s="12" t="s">
        <v>0</v>
      </c>
      <c r="G71" s="12" t="s">
        <v>0</v>
      </c>
      <c r="H71" s="60" t="s">
        <v>0</v>
      </c>
      <c r="I71" s="250" t="s">
        <v>0</v>
      </c>
      <c r="J71" s="45" t="s">
        <v>0</v>
      </c>
      <c r="K71" s="45" t="s">
        <v>0</v>
      </c>
      <c r="L71" s="45"/>
    </row>
    <row r="72" spans="1:12" x14ac:dyDescent="0.25">
      <c r="A72" s="12" t="s">
        <v>0</v>
      </c>
      <c r="B72" s="12" t="s">
        <v>0</v>
      </c>
      <c r="C72" s="12"/>
      <c r="D72" s="15" t="s">
        <v>0</v>
      </c>
      <c r="E72" s="15" t="s">
        <v>0</v>
      </c>
      <c r="F72" s="12" t="s">
        <v>0</v>
      </c>
      <c r="G72" s="12" t="s">
        <v>0</v>
      </c>
      <c r="H72" s="60" t="s">
        <v>0</v>
      </c>
      <c r="I72" s="250" t="s">
        <v>0</v>
      </c>
      <c r="J72" s="45" t="s">
        <v>0</v>
      </c>
      <c r="K72" s="45" t="s">
        <v>0</v>
      </c>
      <c r="L72" s="45"/>
    </row>
    <row r="73" spans="1:12" x14ac:dyDescent="0.25">
      <c r="A73" s="12" t="s">
        <v>0</v>
      </c>
      <c r="B73" s="12" t="s">
        <v>0</v>
      </c>
      <c r="C73" s="12"/>
      <c r="D73" s="15" t="s">
        <v>0</v>
      </c>
      <c r="E73" s="15" t="s">
        <v>0</v>
      </c>
      <c r="F73" s="12" t="s">
        <v>0</v>
      </c>
      <c r="G73" s="12" t="s">
        <v>0</v>
      </c>
      <c r="H73" s="60" t="s">
        <v>0</v>
      </c>
      <c r="I73" s="250" t="s">
        <v>0</v>
      </c>
      <c r="J73" s="45" t="s">
        <v>0</v>
      </c>
      <c r="K73" s="45" t="s">
        <v>0</v>
      </c>
      <c r="L73" s="45"/>
    </row>
    <row r="74" spans="1:12" x14ac:dyDescent="0.25">
      <c r="A74" s="12" t="s">
        <v>0</v>
      </c>
      <c r="B74" s="12" t="s">
        <v>0</v>
      </c>
      <c r="C74" s="12"/>
      <c r="D74" s="15" t="s">
        <v>0</v>
      </c>
      <c r="E74" s="15" t="s">
        <v>0</v>
      </c>
      <c r="F74" s="12" t="s">
        <v>0</v>
      </c>
      <c r="G74" s="12" t="s">
        <v>0</v>
      </c>
      <c r="H74" s="60" t="s">
        <v>0</v>
      </c>
      <c r="I74" s="250" t="s">
        <v>0</v>
      </c>
      <c r="J74" s="45" t="s">
        <v>0</v>
      </c>
      <c r="K74" s="45" t="s">
        <v>0</v>
      </c>
      <c r="L74" s="45"/>
    </row>
    <row r="75" spans="1:12" x14ac:dyDescent="0.25">
      <c r="A75" s="12" t="s">
        <v>0</v>
      </c>
      <c r="B75" s="12" t="s">
        <v>0</v>
      </c>
      <c r="C75" s="12"/>
      <c r="D75" s="15" t="s">
        <v>0</v>
      </c>
      <c r="E75" s="15" t="s">
        <v>0</v>
      </c>
      <c r="F75" s="12" t="s">
        <v>0</v>
      </c>
      <c r="G75" s="12" t="s">
        <v>0</v>
      </c>
      <c r="H75" s="60" t="s">
        <v>0</v>
      </c>
      <c r="I75" s="250" t="s">
        <v>0</v>
      </c>
      <c r="J75" s="45" t="s">
        <v>0</v>
      </c>
      <c r="K75" s="45" t="s">
        <v>0</v>
      </c>
      <c r="L75" s="45"/>
    </row>
    <row r="76" spans="1:12" x14ac:dyDescent="0.25">
      <c r="A76" s="12" t="s">
        <v>0</v>
      </c>
      <c r="B76" s="12" t="s">
        <v>0</v>
      </c>
      <c r="C76" s="12"/>
      <c r="D76" s="15" t="s">
        <v>0</v>
      </c>
      <c r="E76" s="15" t="s">
        <v>0</v>
      </c>
      <c r="F76" s="12" t="s">
        <v>0</v>
      </c>
      <c r="G76" s="12" t="s">
        <v>0</v>
      </c>
      <c r="H76" s="60" t="s">
        <v>0</v>
      </c>
      <c r="I76" s="250" t="s">
        <v>0</v>
      </c>
      <c r="J76" s="45" t="s">
        <v>0</v>
      </c>
      <c r="K76" s="45" t="s">
        <v>0</v>
      </c>
      <c r="L76" s="45"/>
    </row>
    <row r="77" spans="1:12" x14ac:dyDescent="0.25">
      <c r="A77" s="10"/>
      <c r="B77" s="10"/>
      <c r="C77" s="10"/>
      <c r="D77" s="86"/>
      <c r="E77" s="86"/>
      <c r="F77" s="10"/>
      <c r="G77" s="10"/>
      <c r="H77" s="87"/>
      <c r="I77" s="250"/>
      <c r="J77" s="45"/>
      <c r="K77" s="45"/>
      <c r="L77" s="45"/>
    </row>
  </sheetData>
  <mergeCells count="7">
    <mergeCell ref="A31:A33"/>
    <mergeCell ref="A23:A30"/>
    <mergeCell ref="A1:D1"/>
    <mergeCell ref="A4:A7"/>
    <mergeCell ref="A21:A22"/>
    <mergeCell ref="A17:A20"/>
    <mergeCell ref="A8:A15"/>
  </mergeCells>
  <hyperlinks>
    <hyperlink ref="H4" r:id="rId1" xr:uid="{00000000-0004-0000-0300-000000000000}"/>
    <hyperlink ref="H5" r:id="rId2" xr:uid="{00000000-0004-0000-0300-000001000000}"/>
    <hyperlink ref="H6" r:id="rId3" xr:uid="{00000000-0004-0000-0300-000002000000}"/>
    <hyperlink ref="H7" r:id="rId4" xr:uid="{00000000-0004-0000-0300-000003000000}"/>
    <hyperlink ref="H8" r:id="rId5" xr:uid="{00000000-0004-0000-0300-000004000000}"/>
    <hyperlink ref="H9" r:id="rId6" xr:uid="{00000000-0004-0000-0300-000005000000}"/>
    <hyperlink ref="H10" r:id="rId7" xr:uid="{00000000-0004-0000-0300-000006000000}"/>
    <hyperlink ref="H22" r:id="rId8" xr:uid="{00000000-0004-0000-0300-000007000000}"/>
    <hyperlink ref="H23" r:id="rId9" xr:uid="{00000000-0004-0000-0300-000008000000}"/>
    <hyperlink ref="H24:H25" r:id="rId10" display="OCCC: Guia factors d'emissió, maig 2023. Transport ferrroviari pàg. 63" xr:uid="{00000000-0004-0000-0300-000009000000}"/>
    <hyperlink ref="H32" r:id="rId11" xr:uid="{00000000-0004-0000-0300-00000A000000}"/>
    <hyperlink ref="H31" r:id="rId12" xr:uid="{00000000-0004-0000-0300-00000B000000}"/>
    <hyperlink ref="H33" r:id="rId13" xr:uid="{00000000-0004-0000-0300-00000C000000}"/>
    <hyperlink ref="H16" r:id="rId14" xr:uid="{00000000-0004-0000-0300-00000D000000}"/>
    <hyperlink ref="H24" r:id="rId15" xr:uid="{00000000-0004-0000-0300-00000E000000}"/>
    <hyperlink ref="H25:H29" r:id="rId16" display="OCCC: Guia factors d'emissió, maig 2023. Transport ferrroviari pàg. 63" xr:uid="{00000000-0004-0000-0300-00000F000000}"/>
    <hyperlink ref="H30" r:id="rId17" xr:uid="{00000000-0004-0000-0300-000010000000}"/>
    <hyperlink ref="H11" r:id="rId18" xr:uid="{00000000-0004-0000-0300-000011000000}"/>
    <hyperlink ref="H19" r:id="rId19" xr:uid="{00000000-0004-0000-0300-000012000000}"/>
    <hyperlink ref="H20" r:id="rId20" xr:uid="{00000000-0004-0000-0300-000013000000}"/>
    <hyperlink ref="H21" r:id="rId21" xr:uid="{00000000-0004-0000-0300-000014000000}"/>
    <hyperlink ref="H39" r:id="rId22" xr:uid="{00000000-0004-0000-0300-000015000000}"/>
  </hyperlinks>
  <pageMargins left="0.7" right="0.7" top="0.75" bottom="0.75" header="0.3" footer="0.3"/>
  <pageSetup paperSize="9" orientation="portrait" r:id="rId23"/>
  <legacyDrawing r:id="rId2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ull4">
    <tabColor rgb="FFFFC000"/>
  </sheetPr>
  <dimension ref="A1:Y44"/>
  <sheetViews>
    <sheetView topLeftCell="F1" workbookViewId="0">
      <selection activeCell="E17" sqref="E17"/>
    </sheetView>
  </sheetViews>
  <sheetFormatPr baseColWidth="10" defaultColWidth="13.42578125" defaultRowHeight="15" x14ac:dyDescent="0.25"/>
  <cols>
    <col min="1" max="1" width="24.85546875" style="3" customWidth="1"/>
    <col min="2" max="2" width="29.42578125" style="3" customWidth="1"/>
    <col min="3" max="3" width="10.85546875" style="3" customWidth="1"/>
    <col min="4" max="4" width="26.42578125" style="16" bestFit="1" customWidth="1"/>
    <col min="5" max="5" width="20.42578125" style="16" bestFit="1" customWidth="1"/>
    <col min="6" max="6" width="27.42578125" style="3" customWidth="1"/>
    <col min="7" max="7" width="31.42578125" style="3" customWidth="1"/>
    <col min="8" max="8" width="90.42578125" style="3" bestFit="1" customWidth="1"/>
    <col min="9" max="9" width="19.140625" style="3" customWidth="1"/>
    <col min="10" max="10" width="50.42578125" style="3" customWidth="1"/>
    <col min="11" max="16384" width="13.42578125" style="3"/>
  </cols>
  <sheetData>
    <row r="1" spans="1:25" s="148" customFormat="1" ht="24.75" thickBot="1" x14ac:dyDescent="0.3">
      <c r="A1" s="18" t="s">
        <v>170</v>
      </c>
      <c r="B1" s="18"/>
      <c r="C1" s="18"/>
      <c r="D1" s="19" t="s">
        <v>0</v>
      </c>
      <c r="E1" s="19" t="s">
        <v>0</v>
      </c>
      <c r="F1" s="20" t="s">
        <v>0</v>
      </c>
      <c r="G1" s="155" t="s">
        <v>177</v>
      </c>
      <c r="H1" s="234">
        <f>E9+E20</f>
        <v>0</v>
      </c>
      <c r="I1" s="21" t="s">
        <v>137</v>
      </c>
      <c r="J1" s="27">
        <v>1000</v>
      </c>
      <c r="K1" s="21" t="s">
        <v>0</v>
      </c>
      <c r="L1" s="21" t="s">
        <v>0</v>
      </c>
      <c r="M1" s="21" t="s">
        <v>0</v>
      </c>
      <c r="N1" s="21" t="s">
        <v>0</v>
      </c>
      <c r="O1" s="21" t="s">
        <v>0</v>
      </c>
      <c r="P1" s="21" t="s">
        <v>0</v>
      </c>
      <c r="Q1" s="21" t="s">
        <v>0</v>
      </c>
      <c r="R1" s="21" t="s">
        <v>0</v>
      </c>
      <c r="S1" s="21" t="s">
        <v>0</v>
      </c>
      <c r="T1" s="21" t="s">
        <v>0</v>
      </c>
      <c r="U1" s="21" t="s">
        <v>0</v>
      </c>
      <c r="V1" s="21" t="s">
        <v>0</v>
      </c>
      <c r="W1" s="21" t="s">
        <v>0</v>
      </c>
      <c r="X1" s="21" t="s">
        <v>0</v>
      </c>
      <c r="Y1" s="2"/>
    </row>
    <row r="2" spans="1:25" s="148" customFormat="1" ht="18.75" x14ac:dyDescent="0.25">
      <c r="A2" s="592" t="s">
        <v>171</v>
      </c>
      <c r="B2" s="593"/>
      <c r="C2" s="593"/>
      <c r="D2" s="593"/>
      <c r="E2" s="593"/>
      <c r="F2" s="145" t="s">
        <v>0</v>
      </c>
      <c r="G2" s="145" t="s">
        <v>0</v>
      </c>
      <c r="H2" s="146" t="s">
        <v>0</v>
      </c>
      <c r="I2" s="21"/>
      <c r="K2" s="21" t="s">
        <v>0</v>
      </c>
      <c r="L2" s="21" t="s">
        <v>0</v>
      </c>
      <c r="M2" s="21" t="s">
        <v>0</v>
      </c>
      <c r="N2" s="21" t="s">
        <v>0</v>
      </c>
      <c r="O2" s="21" t="s">
        <v>0</v>
      </c>
      <c r="P2" s="21" t="s">
        <v>0</v>
      </c>
      <c r="Q2" s="21" t="s">
        <v>0</v>
      </c>
      <c r="R2" s="21" t="s">
        <v>0</v>
      </c>
      <c r="S2" s="21" t="s">
        <v>0</v>
      </c>
      <c r="T2" s="21" t="s">
        <v>0</v>
      </c>
      <c r="U2" s="21" t="s">
        <v>0</v>
      </c>
      <c r="V2" s="21" t="s">
        <v>0</v>
      </c>
      <c r="W2" s="21" t="s">
        <v>0</v>
      </c>
      <c r="X2" s="21" t="s">
        <v>0</v>
      </c>
      <c r="Y2" s="2"/>
    </row>
    <row r="3" spans="1:25" s="148" customFormat="1" ht="18.75" thickBot="1" x14ac:dyDescent="0.3">
      <c r="A3" s="214" t="s">
        <v>1</v>
      </c>
      <c r="B3" s="215" t="s">
        <v>2</v>
      </c>
      <c r="C3" s="216" t="s">
        <v>95</v>
      </c>
      <c r="D3" s="217" t="s">
        <v>138</v>
      </c>
      <c r="E3" s="217" t="s">
        <v>169</v>
      </c>
      <c r="F3" s="218" t="s">
        <v>11</v>
      </c>
      <c r="G3" s="218" t="s">
        <v>12</v>
      </c>
      <c r="H3" s="219" t="s">
        <v>6</v>
      </c>
      <c r="J3" s="21"/>
      <c r="K3" s="21" t="s">
        <v>0</v>
      </c>
      <c r="L3" s="21" t="s">
        <v>0</v>
      </c>
      <c r="M3" s="21" t="s">
        <v>0</v>
      </c>
      <c r="N3" s="21" t="s">
        <v>0</v>
      </c>
      <c r="O3" s="21" t="s">
        <v>0</v>
      </c>
      <c r="P3" s="21" t="s">
        <v>0</v>
      </c>
      <c r="Q3" s="21" t="s">
        <v>0</v>
      </c>
      <c r="R3" s="21" t="s">
        <v>0</v>
      </c>
      <c r="S3" s="21" t="s">
        <v>0</v>
      </c>
      <c r="T3" s="21" t="s">
        <v>0</v>
      </c>
      <c r="U3" s="21" t="s">
        <v>0</v>
      </c>
      <c r="V3" s="21" t="s">
        <v>0</v>
      </c>
      <c r="W3" s="21" t="s">
        <v>0</v>
      </c>
      <c r="X3" s="21" t="s">
        <v>0</v>
      </c>
      <c r="Y3" s="2"/>
    </row>
    <row r="4" spans="1:25" ht="30" x14ac:dyDescent="0.25">
      <c r="A4" s="594" t="s">
        <v>113</v>
      </c>
      <c r="B4" s="224" t="s">
        <v>168</v>
      </c>
      <c r="C4" s="220" t="s">
        <v>96</v>
      </c>
      <c r="D4" s="221">
        <f>'Event Data'!E65*(1-'Event Data'!E66/100)</f>
        <v>0</v>
      </c>
      <c r="E4" s="222">
        <f>+D4*F4/$J$1</f>
        <v>0</v>
      </c>
      <c r="F4" s="288">
        <v>0.27300000000000002</v>
      </c>
      <c r="G4" s="223" t="s">
        <v>114</v>
      </c>
      <c r="H4" s="232" t="s">
        <v>204</v>
      </c>
      <c r="I4" s="44"/>
      <c r="J4" s="21" t="s">
        <v>0</v>
      </c>
      <c r="K4" s="21" t="s">
        <v>0</v>
      </c>
      <c r="L4" s="21" t="s">
        <v>0</v>
      </c>
      <c r="M4" s="21" t="s">
        <v>0</v>
      </c>
      <c r="N4" s="21" t="s">
        <v>0</v>
      </c>
      <c r="O4" s="21" t="s">
        <v>0</v>
      </c>
      <c r="P4" s="21" t="s">
        <v>0</v>
      </c>
      <c r="Q4" s="21" t="s">
        <v>0</v>
      </c>
      <c r="R4" s="21" t="s">
        <v>0</v>
      </c>
      <c r="S4" s="21" t="s">
        <v>0</v>
      </c>
      <c r="T4" s="21" t="s">
        <v>0</v>
      </c>
      <c r="U4" s="21" t="s">
        <v>0</v>
      </c>
      <c r="V4" s="21" t="s">
        <v>0</v>
      </c>
      <c r="W4" s="21" t="s">
        <v>0</v>
      </c>
      <c r="X4" s="21" t="s">
        <v>0</v>
      </c>
      <c r="Y4" s="2"/>
    </row>
    <row r="5" spans="1:25" ht="60" x14ac:dyDescent="0.25">
      <c r="A5" s="595"/>
      <c r="B5" s="225" t="s">
        <v>101</v>
      </c>
      <c r="C5" s="144" t="s">
        <v>96</v>
      </c>
      <c r="D5" s="149">
        <f>'Event Data'!E65*'Event Data'!E66/100</f>
        <v>0</v>
      </c>
      <c r="E5" s="151">
        <f>+D5*F5/$J$1</f>
        <v>0</v>
      </c>
      <c r="F5" s="289">
        <v>0</v>
      </c>
      <c r="G5" s="48" t="s">
        <v>114</v>
      </c>
      <c r="H5" s="233" t="s">
        <v>205</v>
      </c>
      <c r="I5" s="44"/>
      <c r="K5" s="21"/>
      <c r="L5" s="21"/>
      <c r="M5" s="21"/>
      <c r="N5" s="21"/>
      <c r="O5" s="21"/>
      <c r="P5" s="21"/>
      <c r="Q5" s="21"/>
      <c r="R5" s="21"/>
      <c r="S5" s="21"/>
      <c r="T5" s="21"/>
      <c r="U5" s="21"/>
      <c r="V5" s="21"/>
      <c r="W5" s="21"/>
      <c r="X5" s="21"/>
      <c r="Y5" s="2"/>
    </row>
    <row r="6" spans="1:25" ht="45" x14ac:dyDescent="0.25">
      <c r="A6" s="590" t="s">
        <v>13</v>
      </c>
      <c r="B6" s="225" t="s">
        <v>200</v>
      </c>
      <c r="C6" s="144" t="s">
        <v>116</v>
      </c>
      <c r="D6" s="149">
        <f>'Event Data'!E67</f>
        <v>0</v>
      </c>
      <c r="E6" s="151">
        <f>D6*F6/$J$1</f>
        <v>0</v>
      </c>
      <c r="F6" s="289">
        <v>2.1224799999999999</v>
      </c>
      <c r="G6" s="49" t="s">
        <v>115</v>
      </c>
      <c r="H6" s="233" t="s">
        <v>208</v>
      </c>
      <c r="I6" s="44"/>
      <c r="J6" s="44" t="s">
        <v>0</v>
      </c>
      <c r="K6" s="21"/>
      <c r="L6" s="21"/>
      <c r="M6" s="21"/>
      <c r="N6" s="21"/>
      <c r="O6" s="21"/>
      <c r="P6" s="21"/>
      <c r="Q6" s="21"/>
      <c r="R6" s="21"/>
      <c r="S6" s="21"/>
      <c r="T6" s="21"/>
      <c r="U6" s="21"/>
      <c r="V6" s="21"/>
      <c r="W6" s="21"/>
      <c r="X6" s="21"/>
      <c r="Y6" s="2"/>
    </row>
    <row r="7" spans="1:25" ht="15.75" thickBot="1" x14ac:dyDescent="0.3">
      <c r="A7" s="591"/>
      <c r="B7" s="226" t="s">
        <v>14</v>
      </c>
      <c r="C7" s="147" t="s">
        <v>71</v>
      </c>
      <c r="D7" s="150">
        <f>'Event Data'!E68</f>
        <v>0</v>
      </c>
      <c r="E7" s="152">
        <f>D7*F7/$J$1</f>
        <v>0</v>
      </c>
      <c r="F7" s="289">
        <v>0.18223</v>
      </c>
      <c r="G7" s="50" t="s">
        <v>157</v>
      </c>
      <c r="H7" s="153" t="s">
        <v>208</v>
      </c>
      <c r="I7" s="44"/>
      <c r="K7" s="21"/>
      <c r="L7" s="21"/>
      <c r="M7" s="21"/>
      <c r="N7" s="21"/>
      <c r="O7" s="21"/>
      <c r="P7" s="21"/>
      <c r="Q7" s="21"/>
      <c r="R7" s="21"/>
      <c r="S7" s="21"/>
      <c r="T7" s="21"/>
      <c r="U7" s="21"/>
      <c r="V7" s="21"/>
      <c r="W7" s="21"/>
      <c r="X7" s="21"/>
      <c r="Y7" s="2"/>
    </row>
    <row r="8" spans="1:25" ht="15.75" thickBot="1" x14ac:dyDescent="0.3">
      <c r="A8" s="21" t="s">
        <v>0</v>
      </c>
      <c r="B8" s="23" t="s">
        <v>0</v>
      </c>
      <c r="C8" s="23"/>
      <c r="D8" s="24" t="s">
        <v>0</v>
      </c>
      <c r="E8" s="24" t="s">
        <v>0</v>
      </c>
      <c r="F8" s="23" t="s">
        <v>0</v>
      </c>
      <c r="G8" s="23" t="s">
        <v>0</v>
      </c>
      <c r="H8" s="21" t="s">
        <v>0</v>
      </c>
      <c r="I8" s="21" t="s">
        <v>0</v>
      </c>
      <c r="J8" s="21" t="s">
        <v>0</v>
      </c>
      <c r="K8" s="21" t="s">
        <v>0</v>
      </c>
      <c r="L8" s="21" t="s">
        <v>0</v>
      </c>
      <c r="M8" s="21" t="s">
        <v>0</v>
      </c>
      <c r="N8" s="21" t="s">
        <v>0</v>
      </c>
      <c r="O8" s="21" t="s">
        <v>0</v>
      </c>
      <c r="P8" s="21" t="s">
        <v>0</v>
      </c>
      <c r="Q8" s="21" t="s">
        <v>0</v>
      </c>
      <c r="R8" s="21" t="s">
        <v>0</v>
      </c>
      <c r="S8" s="21" t="s">
        <v>0</v>
      </c>
      <c r="T8" s="21" t="s">
        <v>0</v>
      </c>
      <c r="U8" s="21" t="s">
        <v>0</v>
      </c>
      <c r="V8" s="21" t="s">
        <v>0</v>
      </c>
      <c r="W8" s="21" t="s">
        <v>0</v>
      </c>
      <c r="X8" s="21" t="s">
        <v>0</v>
      </c>
      <c r="Y8" s="2"/>
    </row>
    <row r="9" spans="1:25" ht="33.75" thickBot="1" x14ac:dyDescent="0.3">
      <c r="A9" s="21" t="s">
        <v>0</v>
      </c>
      <c r="B9" s="21" t="s">
        <v>0</v>
      </c>
      <c r="C9" s="21"/>
      <c r="D9" s="64" t="s">
        <v>201</v>
      </c>
      <c r="E9" s="154">
        <f>SUM(E4:E7)</f>
        <v>0</v>
      </c>
      <c r="F9" s="21" t="s">
        <v>0</v>
      </c>
      <c r="G9" s="21" t="s">
        <v>0</v>
      </c>
      <c r="H9" s="21" t="s">
        <v>0</v>
      </c>
      <c r="I9" s="21" t="s">
        <v>0</v>
      </c>
      <c r="J9" s="21" t="s">
        <v>0</v>
      </c>
      <c r="K9" s="21" t="s">
        <v>0</v>
      </c>
      <c r="L9" s="21" t="s">
        <v>0</v>
      </c>
      <c r="M9" s="21" t="s">
        <v>0</v>
      </c>
      <c r="N9" s="21" t="s">
        <v>0</v>
      </c>
      <c r="O9" s="21" t="s">
        <v>0</v>
      </c>
      <c r="P9" s="21" t="s">
        <v>0</v>
      </c>
      <c r="Q9" s="21" t="s">
        <v>0</v>
      </c>
      <c r="R9" s="21" t="s">
        <v>0</v>
      </c>
      <c r="S9" s="21" t="s">
        <v>0</v>
      </c>
      <c r="T9" s="21" t="s">
        <v>0</v>
      </c>
      <c r="U9" s="21" t="s">
        <v>0</v>
      </c>
      <c r="V9" s="21" t="s">
        <v>0</v>
      </c>
      <c r="W9" s="21" t="s">
        <v>0</v>
      </c>
      <c r="X9" s="21" t="s">
        <v>0</v>
      </c>
      <c r="Y9" s="2"/>
    </row>
    <row r="10" spans="1:25" x14ac:dyDescent="0.25">
      <c r="A10" s="21" t="s">
        <v>0</v>
      </c>
      <c r="B10" s="21" t="s">
        <v>0</v>
      </c>
      <c r="C10" s="21"/>
      <c r="D10" s="5" t="s">
        <v>0</v>
      </c>
      <c r="E10" s="5" t="s">
        <v>0</v>
      </c>
      <c r="F10" s="21" t="s">
        <v>0</v>
      </c>
      <c r="G10" s="21" t="s">
        <v>0</v>
      </c>
      <c r="H10" s="21" t="s">
        <v>0</v>
      </c>
      <c r="I10" s="21" t="s">
        <v>0</v>
      </c>
      <c r="J10" s="21" t="s">
        <v>0</v>
      </c>
      <c r="K10" s="21" t="s">
        <v>0</v>
      </c>
      <c r="L10" s="21" t="s">
        <v>0</v>
      </c>
      <c r="M10" s="21" t="s">
        <v>0</v>
      </c>
      <c r="N10" s="21" t="s">
        <v>0</v>
      </c>
      <c r="O10" s="21" t="s">
        <v>0</v>
      </c>
      <c r="P10" s="21" t="s">
        <v>0</v>
      </c>
      <c r="Q10" s="21" t="s">
        <v>0</v>
      </c>
      <c r="R10" s="21" t="s">
        <v>0</v>
      </c>
      <c r="S10" s="21" t="s">
        <v>0</v>
      </c>
      <c r="T10" s="21" t="s">
        <v>0</v>
      </c>
      <c r="U10" s="21" t="s">
        <v>0</v>
      </c>
      <c r="V10" s="21" t="s">
        <v>0</v>
      </c>
      <c r="W10" s="21" t="s">
        <v>0</v>
      </c>
      <c r="X10" s="21" t="s">
        <v>0</v>
      </c>
      <c r="Y10" s="2"/>
    </row>
    <row r="11" spans="1:25" ht="19.5" thickBot="1" x14ac:dyDescent="0.3">
      <c r="A11" s="588" t="s">
        <v>146</v>
      </c>
      <c r="B11" s="588"/>
      <c r="C11" s="589"/>
      <c r="D11" s="589"/>
      <c r="E11" s="589"/>
      <c r="F11" s="588"/>
      <c r="G11" s="588"/>
      <c r="H11" s="588"/>
      <c r="I11" s="370" t="s">
        <v>0</v>
      </c>
      <c r="J11" s="370" t="s">
        <v>0</v>
      </c>
      <c r="K11" s="370" t="s">
        <v>0</v>
      </c>
      <c r="L11" s="370" t="s">
        <v>0</v>
      </c>
      <c r="M11" s="370" t="s">
        <v>0</v>
      </c>
      <c r="N11" s="370" t="s">
        <v>0</v>
      </c>
      <c r="O11" s="370" t="s">
        <v>0</v>
      </c>
      <c r="P11" s="370" t="s">
        <v>0</v>
      </c>
      <c r="Q11" s="370" t="s">
        <v>0</v>
      </c>
      <c r="R11" s="370" t="s">
        <v>0</v>
      </c>
      <c r="S11" s="370" t="s">
        <v>0</v>
      </c>
      <c r="T11" s="370" t="s">
        <v>0</v>
      </c>
      <c r="U11" s="370" t="s">
        <v>0</v>
      </c>
      <c r="V11" s="370" t="s">
        <v>0</v>
      </c>
      <c r="W11" s="370" t="s">
        <v>0</v>
      </c>
      <c r="X11" s="370" t="s">
        <v>0</v>
      </c>
      <c r="Y11" s="2"/>
    </row>
    <row r="12" spans="1:25" ht="18.75" thickBot="1" x14ac:dyDescent="0.3">
      <c r="A12" s="371" t="s">
        <v>1</v>
      </c>
      <c r="B12" s="372" t="s">
        <v>2</v>
      </c>
      <c r="C12" s="373" t="s">
        <v>95</v>
      </c>
      <c r="D12" s="374" t="s">
        <v>103</v>
      </c>
      <c r="E12" s="375" t="s">
        <v>169</v>
      </c>
      <c r="F12" s="376" t="s">
        <v>11</v>
      </c>
      <c r="G12" s="377" t="s">
        <v>12</v>
      </c>
      <c r="H12" s="377" t="s">
        <v>6</v>
      </c>
      <c r="I12" s="370" t="s">
        <v>0</v>
      </c>
      <c r="J12" s="370" t="s">
        <v>0</v>
      </c>
      <c r="K12" s="370" t="s">
        <v>0</v>
      </c>
      <c r="L12" s="370" t="s">
        <v>0</v>
      </c>
      <c r="M12" s="370" t="s">
        <v>0</v>
      </c>
      <c r="N12" s="370" t="s">
        <v>0</v>
      </c>
      <c r="O12" s="370" t="s">
        <v>0</v>
      </c>
      <c r="P12" s="370" t="s">
        <v>0</v>
      </c>
      <c r="Q12" s="370" t="s">
        <v>0</v>
      </c>
      <c r="R12" s="370" t="s">
        <v>0</v>
      </c>
      <c r="S12" s="370" t="s">
        <v>0</v>
      </c>
      <c r="T12" s="370" t="s">
        <v>0</v>
      </c>
      <c r="U12" s="370" t="s">
        <v>0</v>
      </c>
      <c r="V12" s="370" t="s">
        <v>0</v>
      </c>
      <c r="W12" s="370" t="s">
        <v>0</v>
      </c>
      <c r="X12" s="370" t="s">
        <v>0</v>
      </c>
      <c r="Y12" s="2"/>
    </row>
    <row r="13" spans="1:25" ht="19.5" thickBot="1" x14ac:dyDescent="0.3">
      <c r="A13" s="596" t="s">
        <v>190</v>
      </c>
      <c r="B13" s="378" t="s">
        <v>143</v>
      </c>
      <c r="C13" s="379" t="s">
        <v>82</v>
      </c>
      <c r="D13" s="380">
        <f>'Event Data'!E72</f>
        <v>0</v>
      </c>
      <c r="E13" s="381">
        <f t="shared" ref="E13:E18" si="0">D13*F13/$J$1</f>
        <v>0</v>
      </c>
      <c r="F13" s="382">
        <v>21.9</v>
      </c>
      <c r="G13" s="383" t="s">
        <v>172</v>
      </c>
      <c r="H13" s="384" t="s">
        <v>145</v>
      </c>
      <c r="I13" s="370" t="s">
        <v>0</v>
      </c>
      <c r="J13" s="370" t="s">
        <v>0</v>
      </c>
      <c r="K13" s="370" t="s">
        <v>0</v>
      </c>
      <c r="L13" s="370" t="s">
        <v>0</v>
      </c>
      <c r="M13" s="370" t="s">
        <v>0</v>
      </c>
      <c r="N13" s="370" t="s">
        <v>0</v>
      </c>
      <c r="O13" s="370" t="s">
        <v>0</v>
      </c>
      <c r="P13" s="370" t="s">
        <v>0</v>
      </c>
      <c r="Q13" s="370" t="s">
        <v>0</v>
      </c>
      <c r="R13" s="370" t="s">
        <v>0</v>
      </c>
      <c r="S13" s="370" t="s">
        <v>0</v>
      </c>
      <c r="T13" s="370" t="s">
        <v>0</v>
      </c>
      <c r="U13" s="370" t="s">
        <v>0</v>
      </c>
      <c r="V13" s="370" t="s">
        <v>0</v>
      </c>
      <c r="W13" s="370" t="s">
        <v>0</v>
      </c>
      <c r="X13" s="370" t="s">
        <v>0</v>
      </c>
      <c r="Y13" s="2"/>
    </row>
    <row r="14" spans="1:25" ht="18.75" thickBot="1" x14ac:dyDescent="0.3">
      <c r="A14" s="597"/>
      <c r="B14" s="385" t="s">
        <v>141</v>
      </c>
      <c r="C14" s="386" t="s">
        <v>82</v>
      </c>
      <c r="D14" s="380">
        <f>'Event Data'!E73</f>
        <v>0</v>
      </c>
      <c r="E14" s="387">
        <f t="shared" si="0"/>
        <v>0</v>
      </c>
      <c r="F14" s="388">
        <v>13.13</v>
      </c>
      <c r="G14" s="389" t="s">
        <v>173</v>
      </c>
      <c r="H14" s="390" t="s">
        <v>145</v>
      </c>
      <c r="I14" s="370" t="s">
        <v>0</v>
      </c>
      <c r="J14" s="370" t="s">
        <v>0</v>
      </c>
      <c r="K14" s="370"/>
      <c r="L14" s="370"/>
      <c r="M14" s="370"/>
      <c r="N14" s="370"/>
      <c r="O14" s="370"/>
      <c r="P14" s="370"/>
      <c r="Q14" s="370"/>
      <c r="R14" s="370"/>
      <c r="S14" s="370"/>
      <c r="T14" s="370"/>
      <c r="U14" s="370"/>
      <c r="V14" s="370"/>
      <c r="W14" s="370"/>
      <c r="X14" s="370"/>
      <c r="Y14" s="2"/>
    </row>
    <row r="15" spans="1:25" ht="18.75" thickBot="1" x14ac:dyDescent="0.3">
      <c r="A15" s="597"/>
      <c r="B15" s="385" t="s">
        <v>142</v>
      </c>
      <c r="C15" s="386" t="s">
        <v>82</v>
      </c>
      <c r="D15" s="380">
        <f>'Event Data'!E74</f>
        <v>0</v>
      </c>
      <c r="E15" s="387">
        <f t="shared" si="0"/>
        <v>0</v>
      </c>
      <c r="F15" s="388">
        <v>7.54</v>
      </c>
      <c r="G15" s="389" t="s">
        <v>173</v>
      </c>
      <c r="H15" s="390" t="s">
        <v>145</v>
      </c>
      <c r="I15" s="370" t="s">
        <v>0</v>
      </c>
      <c r="J15" s="370" t="s">
        <v>0</v>
      </c>
      <c r="K15" s="370"/>
      <c r="L15" s="370"/>
      <c r="M15" s="370"/>
      <c r="N15" s="370"/>
      <c r="O15" s="370"/>
      <c r="P15" s="370"/>
      <c r="Q15" s="370"/>
      <c r="R15" s="370"/>
      <c r="S15" s="370"/>
      <c r="T15" s="370"/>
      <c r="U15" s="370"/>
      <c r="V15" s="370"/>
      <c r="W15" s="370"/>
      <c r="X15" s="370"/>
      <c r="Y15" s="2"/>
    </row>
    <row r="16" spans="1:25" ht="18.75" thickBot="1" x14ac:dyDescent="0.3">
      <c r="A16" s="597"/>
      <c r="B16" s="391" t="s">
        <v>144</v>
      </c>
      <c r="C16" s="386" t="s">
        <v>82</v>
      </c>
      <c r="D16" s="380">
        <f>'Event Data'!E75</f>
        <v>0</v>
      </c>
      <c r="E16" s="392">
        <f t="shared" si="0"/>
        <v>0</v>
      </c>
      <c r="F16" s="393">
        <v>3.94</v>
      </c>
      <c r="G16" s="389" t="s">
        <v>173</v>
      </c>
      <c r="H16" s="394" t="s">
        <v>145</v>
      </c>
      <c r="I16" s="370" t="s">
        <v>0</v>
      </c>
      <c r="J16" s="370" t="s">
        <v>0</v>
      </c>
      <c r="K16" s="370" t="s">
        <v>0</v>
      </c>
      <c r="L16" s="370" t="s">
        <v>0</v>
      </c>
      <c r="M16" s="370" t="s">
        <v>0</v>
      </c>
      <c r="N16" s="370" t="s">
        <v>0</v>
      </c>
      <c r="O16" s="370" t="s">
        <v>0</v>
      </c>
      <c r="P16" s="370" t="s">
        <v>0</v>
      </c>
      <c r="Q16" s="370" t="s">
        <v>0</v>
      </c>
      <c r="R16" s="370" t="s">
        <v>0</v>
      </c>
      <c r="S16" s="370" t="s">
        <v>0</v>
      </c>
      <c r="T16" s="370" t="s">
        <v>0</v>
      </c>
      <c r="U16" s="370" t="s">
        <v>0</v>
      </c>
      <c r="V16" s="370" t="s">
        <v>0</v>
      </c>
      <c r="W16" s="370" t="s">
        <v>0</v>
      </c>
      <c r="X16" s="370" t="s">
        <v>0</v>
      </c>
      <c r="Y16" s="2"/>
    </row>
    <row r="17" spans="1:25" ht="18.75" thickBot="1" x14ac:dyDescent="0.3">
      <c r="A17" s="597"/>
      <c r="B17" s="395" t="s">
        <v>356</v>
      </c>
      <c r="C17" s="386" t="s">
        <v>82</v>
      </c>
      <c r="D17" s="380">
        <f>'Event Data'!E76</f>
        <v>0</v>
      </c>
      <c r="E17" s="392">
        <f t="shared" si="0"/>
        <v>0</v>
      </c>
      <c r="F17" s="396">
        <v>2.87</v>
      </c>
      <c r="G17" s="389" t="s">
        <v>173</v>
      </c>
      <c r="H17" s="394" t="s">
        <v>357</v>
      </c>
      <c r="I17" s="370"/>
      <c r="J17" s="370"/>
      <c r="K17" s="370"/>
      <c r="L17" s="370"/>
      <c r="M17" s="370"/>
      <c r="N17" s="370"/>
      <c r="O17" s="370"/>
      <c r="P17" s="370"/>
      <c r="Q17" s="370"/>
      <c r="R17" s="370"/>
      <c r="S17" s="370"/>
      <c r="T17" s="370"/>
      <c r="U17" s="370"/>
      <c r="V17" s="370"/>
      <c r="W17" s="370"/>
      <c r="X17" s="370"/>
      <c r="Y17" s="2"/>
    </row>
    <row r="18" spans="1:25" ht="18" x14ac:dyDescent="0.25">
      <c r="A18" s="597"/>
      <c r="B18" s="397" t="s">
        <v>358</v>
      </c>
      <c r="C18" s="386" t="s">
        <v>82</v>
      </c>
      <c r="D18" s="380">
        <f>'Event Data'!E77</f>
        <v>0</v>
      </c>
      <c r="E18" s="392">
        <f t="shared" si="0"/>
        <v>0</v>
      </c>
      <c r="F18" s="398">
        <v>4.24</v>
      </c>
      <c r="G18" s="389" t="s">
        <v>173</v>
      </c>
      <c r="H18" s="394" t="s">
        <v>359</v>
      </c>
      <c r="I18" s="370"/>
      <c r="J18" s="370"/>
      <c r="K18" s="370"/>
      <c r="L18" s="370"/>
      <c r="M18" s="370"/>
      <c r="N18" s="370"/>
      <c r="O18" s="370"/>
      <c r="P18" s="370"/>
      <c r="Q18" s="370"/>
      <c r="R18" s="370"/>
      <c r="S18" s="370"/>
      <c r="T18" s="370"/>
      <c r="U18" s="370"/>
      <c r="V18" s="370"/>
      <c r="W18" s="370"/>
      <c r="X18" s="370"/>
      <c r="Y18" s="2"/>
    </row>
    <row r="19" spans="1:25" ht="15.75" thickBot="1" x14ac:dyDescent="0.3">
      <c r="A19" s="21" t="s">
        <v>0</v>
      </c>
      <c r="B19" s="21" t="s">
        <v>0</v>
      </c>
      <c r="C19" s="21"/>
      <c r="D19" s="5" t="s">
        <v>0</v>
      </c>
      <c r="E19" s="5" t="s">
        <v>0</v>
      </c>
      <c r="F19" s="21" t="s">
        <v>0</v>
      </c>
      <c r="G19" s="21" t="s">
        <v>0</v>
      </c>
      <c r="H19" s="21" t="s">
        <v>0</v>
      </c>
      <c r="I19" s="21" t="s">
        <v>0</v>
      </c>
      <c r="J19" s="21" t="s">
        <v>0</v>
      </c>
      <c r="K19" s="21" t="s">
        <v>0</v>
      </c>
      <c r="L19" s="21" t="s">
        <v>0</v>
      </c>
      <c r="M19" s="21" t="s">
        <v>0</v>
      </c>
      <c r="N19" s="21" t="s">
        <v>0</v>
      </c>
      <c r="O19" s="21" t="s">
        <v>0</v>
      </c>
      <c r="P19" s="21" t="s">
        <v>0</v>
      </c>
      <c r="Q19" s="21" t="s">
        <v>0</v>
      </c>
      <c r="R19" s="21" t="s">
        <v>0</v>
      </c>
      <c r="S19" s="21" t="s">
        <v>0</v>
      </c>
      <c r="T19" s="21" t="s">
        <v>0</v>
      </c>
      <c r="U19" s="21" t="s">
        <v>0</v>
      </c>
      <c r="V19" s="21" t="s">
        <v>0</v>
      </c>
      <c r="W19" s="21" t="s">
        <v>0</v>
      </c>
      <c r="X19" s="21" t="s">
        <v>0</v>
      </c>
      <c r="Y19" s="2"/>
    </row>
    <row r="20" spans="1:25" ht="33.75" thickBot="1" x14ac:dyDescent="0.3">
      <c r="A20" s="21" t="s">
        <v>0</v>
      </c>
      <c r="B20" s="21" t="s">
        <v>0</v>
      </c>
      <c r="C20" s="21"/>
      <c r="D20" s="64" t="s">
        <v>176</v>
      </c>
      <c r="E20" s="154">
        <f>SUM(E13:E18)</f>
        <v>0</v>
      </c>
      <c r="F20" s="21"/>
      <c r="G20" s="21"/>
      <c r="H20" s="21" t="s">
        <v>0</v>
      </c>
      <c r="I20" s="21" t="s">
        <v>0</v>
      </c>
      <c r="J20" s="21" t="s">
        <v>0</v>
      </c>
      <c r="K20" s="21" t="s">
        <v>0</v>
      </c>
      <c r="L20" s="21" t="s">
        <v>0</v>
      </c>
      <c r="M20" s="21" t="s">
        <v>0</v>
      </c>
      <c r="N20" s="21" t="s">
        <v>0</v>
      </c>
      <c r="O20" s="21" t="s">
        <v>0</v>
      </c>
      <c r="P20" s="21" t="s">
        <v>0</v>
      </c>
      <c r="Q20" s="21" t="s">
        <v>0</v>
      </c>
      <c r="R20" s="21" t="s">
        <v>0</v>
      </c>
      <c r="S20" s="21" t="s">
        <v>0</v>
      </c>
      <c r="T20" s="21" t="s">
        <v>0</v>
      </c>
      <c r="U20" s="21" t="s">
        <v>0</v>
      </c>
      <c r="V20" s="21" t="s">
        <v>0</v>
      </c>
      <c r="W20" s="21" t="s">
        <v>0</v>
      </c>
      <c r="X20" s="21" t="s">
        <v>0</v>
      </c>
      <c r="Y20" s="2"/>
    </row>
    <row r="21" spans="1:25" x14ac:dyDescent="0.25">
      <c r="A21" s="21" t="s">
        <v>0</v>
      </c>
      <c r="B21" s="21" t="s">
        <v>0</v>
      </c>
      <c r="C21" s="21"/>
      <c r="D21" s="5" t="s">
        <v>0</v>
      </c>
      <c r="E21" s="5" t="s">
        <v>0</v>
      </c>
      <c r="F21" s="21" t="s">
        <v>0</v>
      </c>
      <c r="G21" s="21" t="s">
        <v>0</v>
      </c>
      <c r="H21" s="21" t="s">
        <v>0</v>
      </c>
      <c r="I21" s="21" t="s">
        <v>0</v>
      </c>
      <c r="J21" s="21" t="s">
        <v>0</v>
      </c>
      <c r="K21" s="21" t="s">
        <v>0</v>
      </c>
      <c r="L21" s="21" t="s">
        <v>0</v>
      </c>
      <c r="M21" s="21" t="s">
        <v>0</v>
      </c>
      <c r="N21" s="21" t="s">
        <v>0</v>
      </c>
      <c r="O21" s="21" t="s">
        <v>0</v>
      </c>
      <c r="P21" s="21" t="s">
        <v>0</v>
      </c>
      <c r="Q21" s="21" t="s">
        <v>0</v>
      </c>
      <c r="R21" s="21" t="s">
        <v>0</v>
      </c>
      <c r="S21" s="21" t="s">
        <v>0</v>
      </c>
      <c r="T21" s="21" t="s">
        <v>0</v>
      </c>
      <c r="U21" s="21" t="s">
        <v>0</v>
      </c>
      <c r="V21" s="21" t="s">
        <v>0</v>
      </c>
      <c r="W21" s="21" t="s">
        <v>0</v>
      </c>
      <c r="X21" s="21" t="s">
        <v>0</v>
      </c>
      <c r="Y21" s="2"/>
    </row>
    <row r="22" spans="1:25" x14ac:dyDescent="0.25">
      <c r="A22" s="21" t="s">
        <v>0</v>
      </c>
      <c r="B22" s="21" t="s">
        <v>0</v>
      </c>
      <c r="C22" s="21"/>
      <c r="D22" s="5" t="s">
        <v>0</v>
      </c>
      <c r="E22" s="5" t="s">
        <v>0</v>
      </c>
      <c r="F22" s="21" t="s">
        <v>0</v>
      </c>
      <c r="G22" s="21" t="s">
        <v>0</v>
      </c>
      <c r="H22" s="21" t="s">
        <v>0</v>
      </c>
      <c r="I22" s="21" t="s">
        <v>0</v>
      </c>
      <c r="J22" s="21" t="s">
        <v>0</v>
      </c>
      <c r="K22" s="21" t="s">
        <v>0</v>
      </c>
      <c r="L22" s="21" t="s">
        <v>0</v>
      </c>
      <c r="M22" s="21" t="s">
        <v>0</v>
      </c>
      <c r="N22" s="21" t="s">
        <v>0</v>
      </c>
      <c r="O22" s="21" t="s">
        <v>0</v>
      </c>
      <c r="P22" s="21" t="s">
        <v>0</v>
      </c>
      <c r="Q22" s="21" t="s">
        <v>0</v>
      </c>
      <c r="R22" s="21" t="s">
        <v>0</v>
      </c>
      <c r="S22" s="21" t="s">
        <v>0</v>
      </c>
      <c r="T22" s="21" t="s">
        <v>0</v>
      </c>
      <c r="U22" s="21" t="s">
        <v>0</v>
      </c>
      <c r="V22" s="21" t="s">
        <v>0</v>
      </c>
      <c r="W22" s="21" t="s">
        <v>0</v>
      </c>
      <c r="X22" s="21" t="s">
        <v>0</v>
      </c>
      <c r="Y22" s="2"/>
    </row>
    <row r="23" spans="1:25" x14ac:dyDescent="0.25">
      <c r="A23" s="21" t="s">
        <v>0</v>
      </c>
      <c r="B23" s="21" t="s">
        <v>0</v>
      </c>
      <c r="C23" s="21"/>
      <c r="D23" s="5" t="s">
        <v>0</v>
      </c>
      <c r="E23" s="5" t="s">
        <v>0</v>
      </c>
      <c r="F23" s="21" t="s">
        <v>0</v>
      </c>
      <c r="G23" s="21" t="s">
        <v>0</v>
      </c>
      <c r="H23" s="21" t="s">
        <v>0</v>
      </c>
      <c r="I23" s="21" t="s">
        <v>0</v>
      </c>
      <c r="J23" s="21" t="s">
        <v>0</v>
      </c>
      <c r="K23" s="21" t="s">
        <v>0</v>
      </c>
      <c r="L23" s="21" t="s">
        <v>0</v>
      </c>
      <c r="M23" s="21" t="s">
        <v>0</v>
      </c>
      <c r="N23" s="21" t="s">
        <v>0</v>
      </c>
      <c r="O23" s="21" t="s">
        <v>0</v>
      </c>
      <c r="P23" s="21" t="s">
        <v>0</v>
      </c>
      <c r="Q23" s="21" t="s">
        <v>0</v>
      </c>
      <c r="R23" s="21" t="s">
        <v>0</v>
      </c>
      <c r="S23" s="21" t="s">
        <v>0</v>
      </c>
      <c r="T23" s="21" t="s">
        <v>0</v>
      </c>
      <c r="U23" s="21" t="s">
        <v>0</v>
      </c>
      <c r="V23" s="21" t="s">
        <v>0</v>
      </c>
      <c r="W23" s="21" t="s">
        <v>0</v>
      </c>
      <c r="X23" s="21" t="s">
        <v>0</v>
      </c>
      <c r="Y23" s="2"/>
    </row>
    <row r="24" spans="1:25" x14ac:dyDescent="0.25">
      <c r="A24" s="21" t="s">
        <v>0</v>
      </c>
      <c r="B24" s="21" t="s">
        <v>0</v>
      </c>
      <c r="C24" s="21"/>
      <c r="D24" s="5" t="s">
        <v>0</v>
      </c>
      <c r="E24" s="5" t="s">
        <v>0</v>
      </c>
      <c r="F24" s="21" t="s">
        <v>0</v>
      </c>
      <c r="G24" s="21" t="s">
        <v>0</v>
      </c>
      <c r="H24" s="21" t="s">
        <v>0</v>
      </c>
      <c r="I24" s="21" t="s">
        <v>0</v>
      </c>
      <c r="J24" s="21" t="s">
        <v>0</v>
      </c>
      <c r="K24" s="21" t="s">
        <v>0</v>
      </c>
      <c r="L24" s="21" t="s">
        <v>0</v>
      </c>
      <c r="M24" s="21" t="s">
        <v>0</v>
      </c>
      <c r="N24" s="21" t="s">
        <v>0</v>
      </c>
      <c r="O24" s="21" t="s">
        <v>0</v>
      </c>
      <c r="P24" s="21" t="s">
        <v>0</v>
      </c>
      <c r="Q24" s="21" t="s">
        <v>0</v>
      </c>
      <c r="R24" s="21" t="s">
        <v>0</v>
      </c>
      <c r="S24" s="21" t="s">
        <v>0</v>
      </c>
      <c r="T24" s="21" t="s">
        <v>0</v>
      </c>
      <c r="U24" s="21" t="s">
        <v>0</v>
      </c>
      <c r="V24" s="21" t="s">
        <v>0</v>
      </c>
      <c r="W24" s="21" t="s">
        <v>0</v>
      </c>
      <c r="X24" s="21" t="s">
        <v>0</v>
      </c>
      <c r="Y24" s="2"/>
    </row>
    <row r="25" spans="1:25" x14ac:dyDescent="0.25">
      <c r="A25" s="21" t="s">
        <v>0</v>
      </c>
      <c r="B25" s="21" t="s">
        <v>0</v>
      </c>
      <c r="C25" s="21"/>
      <c r="D25" s="5" t="s">
        <v>0</v>
      </c>
      <c r="E25" s="5" t="s">
        <v>0</v>
      </c>
      <c r="F25" s="21" t="s">
        <v>0</v>
      </c>
      <c r="G25" s="21" t="s">
        <v>0</v>
      </c>
      <c r="H25" s="21" t="s">
        <v>0</v>
      </c>
      <c r="I25" s="21" t="s">
        <v>0</v>
      </c>
      <c r="J25" s="21" t="s">
        <v>0</v>
      </c>
      <c r="K25" s="21" t="s">
        <v>0</v>
      </c>
      <c r="L25" s="21" t="s">
        <v>0</v>
      </c>
      <c r="M25" s="21" t="s">
        <v>0</v>
      </c>
      <c r="N25" s="21" t="s">
        <v>0</v>
      </c>
      <c r="O25" s="21" t="s">
        <v>0</v>
      </c>
      <c r="P25" s="21" t="s">
        <v>0</v>
      </c>
      <c r="Q25" s="21" t="s">
        <v>0</v>
      </c>
      <c r="R25" s="21" t="s">
        <v>0</v>
      </c>
      <c r="S25" s="21" t="s">
        <v>0</v>
      </c>
      <c r="T25" s="21" t="s">
        <v>0</v>
      </c>
      <c r="U25" s="21" t="s">
        <v>0</v>
      </c>
      <c r="V25" s="21" t="s">
        <v>0</v>
      </c>
      <c r="W25" s="21" t="s">
        <v>0</v>
      </c>
      <c r="X25" s="21" t="s">
        <v>0</v>
      </c>
      <c r="Y25" s="2"/>
    </row>
    <row r="26" spans="1:25" x14ac:dyDescent="0.25">
      <c r="A26" s="21" t="s">
        <v>0</v>
      </c>
      <c r="B26" s="21" t="s">
        <v>0</v>
      </c>
      <c r="C26" s="21"/>
      <c r="D26" s="5" t="s">
        <v>0</v>
      </c>
      <c r="E26" s="5" t="s">
        <v>0</v>
      </c>
      <c r="F26" s="21" t="s">
        <v>0</v>
      </c>
      <c r="G26" s="21" t="s">
        <v>0</v>
      </c>
      <c r="H26" s="21" t="s">
        <v>0</v>
      </c>
      <c r="I26" s="21" t="s">
        <v>0</v>
      </c>
      <c r="J26" s="21" t="s">
        <v>0</v>
      </c>
      <c r="K26" s="21" t="s">
        <v>0</v>
      </c>
      <c r="L26" s="21" t="s">
        <v>0</v>
      </c>
      <c r="M26" s="21" t="s">
        <v>0</v>
      </c>
      <c r="N26" s="21" t="s">
        <v>0</v>
      </c>
      <c r="O26" s="21" t="s">
        <v>0</v>
      </c>
      <c r="P26" s="21" t="s">
        <v>0</v>
      </c>
      <c r="Q26" s="21" t="s">
        <v>0</v>
      </c>
      <c r="R26" s="21" t="s">
        <v>0</v>
      </c>
      <c r="S26" s="21" t="s">
        <v>0</v>
      </c>
      <c r="T26" s="21" t="s">
        <v>0</v>
      </c>
      <c r="U26" s="21" t="s">
        <v>0</v>
      </c>
      <c r="V26" s="21" t="s">
        <v>0</v>
      </c>
      <c r="W26" s="21" t="s">
        <v>0</v>
      </c>
      <c r="X26" s="21" t="s">
        <v>0</v>
      </c>
      <c r="Y26" s="2"/>
    </row>
    <row r="27" spans="1:25" x14ac:dyDescent="0.25">
      <c r="A27" s="21" t="s">
        <v>0</v>
      </c>
      <c r="B27" s="21" t="s">
        <v>0</v>
      </c>
      <c r="C27" s="21"/>
      <c r="D27" s="5" t="s">
        <v>0</v>
      </c>
      <c r="E27" s="5" t="s">
        <v>0</v>
      </c>
      <c r="F27" s="21" t="s">
        <v>0</v>
      </c>
      <c r="G27" s="21" t="s">
        <v>0</v>
      </c>
      <c r="H27" s="21" t="s">
        <v>0</v>
      </c>
      <c r="I27" s="21" t="s">
        <v>0</v>
      </c>
      <c r="J27" s="21" t="s">
        <v>0</v>
      </c>
      <c r="K27" s="21" t="s">
        <v>0</v>
      </c>
      <c r="L27" s="21" t="s">
        <v>0</v>
      </c>
      <c r="M27" s="21" t="s">
        <v>0</v>
      </c>
      <c r="N27" s="21" t="s">
        <v>0</v>
      </c>
      <c r="O27" s="21" t="s">
        <v>0</v>
      </c>
      <c r="P27" s="21" t="s">
        <v>0</v>
      </c>
      <c r="Q27" s="21" t="s">
        <v>0</v>
      </c>
      <c r="R27" s="21" t="s">
        <v>0</v>
      </c>
      <c r="S27" s="21" t="s">
        <v>0</v>
      </c>
      <c r="T27" s="21" t="s">
        <v>0</v>
      </c>
      <c r="U27" s="21" t="s">
        <v>0</v>
      </c>
      <c r="V27" s="21" t="s">
        <v>0</v>
      </c>
      <c r="W27" s="21" t="s">
        <v>0</v>
      </c>
      <c r="X27" s="21" t="s">
        <v>0</v>
      </c>
      <c r="Y27" s="2"/>
    </row>
    <row r="28" spans="1:25" x14ac:dyDescent="0.25">
      <c r="A28" s="21" t="s">
        <v>0</v>
      </c>
      <c r="B28" s="21" t="s">
        <v>0</v>
      </c>
      <c r="C28" s="21"/>
      <c r="D28" s="5" t="s">
        <v>0</v>
      </c>
      <c r="E28" s="5" t="s">
        <v>0</v>
      </c>
      <c r="F28" s="21" t="s">
        <v>0</v>
      </c>
      <c r="G28" s="21" t="s">
        <v>0</v>
      </c>
      <c r="H28" s="21" t="s">
        <v>0</v>
      </c>
      <c r="I28" s="21" t="s">
        <v>0</v>
      </c>
      <c r="J28" s="21" t="s">
        <v>0</v>
      </c>
      <c r="K28" s="21" t="s">
        <v>0</v>
      </c>
      <c r="L28" s="21" t="s">
        <v>0</v>
      </c>
      <c r="M28" s="21" t="s">
        <v>0</v>
      </c>
      <c r="N28" s="21" t="s">
        <v>0</v>
      </c>
      <c r="O28" s="21" t="s">
        <v>0</v>
      </c>
      <c r="P28" s="21" t="s">
        <v>0</v>
      </c>
      <c r="Q28" s="21" t="s">
        <v>0</v>
      </c>
      <c r="R28" s="21" t="s">
        <v>0</v>
      </c>
      <c r="S28" s="21" t="s">
        <v>0</v>
      </c>
      <c r="T28" s="21" t="s">
        <v>0</v>
      </c>
      <c r="U28" s="21" t="s">
        <v>0</v>
      </c>
      <c r="V28" s="21" t="s">
        <v>0</v>
      </c>
      <c r="W28" s="21" t="s">
        <v>0</v>
      </c>
      <c r="X28" s="21" t="s">
        <v>0</v>
      </c>
      <c r="Y28" s="2"/>
    </row>
    <row r="29" spans="1:25" x14ac:dyDescent="0.25">
      <c r="A29" s="21" t="s">
        <v>0</v>
      </c>
      <c r="B29" s="21" t="s">
        <v>0</v>
      </c>
      <c r="C29" s="21"/>
      <c r="D29" s="5" t="s">
        <v>0</v>
      </c>
      <c r="E29" s="5" t="s">
        <v>0</v>
      </c>
      <c r="F29" s="21" t="s">
        <v>0</v>
      </c>
      <c r="G29" s="21" t="s">
        <v>0</v>
      </c>
      <c r="H29" s="21" t="s">
        <v>0</v>
      </c>
      <c r="I29" s="21" t="s">
        <v>0</v>
      </c>
      <c r="J29" s="21" t="s">
        <v>0</v>
      </c>
      <c r="K29" s="21" t="s">
        <v>0</v>
      </c>
      <c r="L29" s="21" t="s">
        <v>0</v>
      </c>
      <c r="M29" s="21" t="s">
        <v>0</v>
      </c>
      <c r="N29" s="21" t="s">
        <v>0</v>
      </c>
      <c r="O29" s="21" t="s">
        <v>0</v>
      </c>
      <c r="P29" s="21" t="s">
        <v>0</v>
      </c>
      <c r="Q29" s="21" t="s">
        <v>0</v>
      </c>
      <c r="R29" s="21" t="s">
        <v>0</v>
      </c>
      <c r="S29" s="21" t="s">
        <v>0</v>
      </c>
      <c r="T29" s="21" t="s">
        <v>0</v>
      </c>
      <c r="U29" s="21" t="s">
        <v>0</v>
      </c>
      <c r="V29" s="21" t="s">
        <v>0</v>
      </c>
      <c r="W29" s="21" t="s">
        <v>0</v>
      </c>
      <c r="X29" s="21" t="s">
        <v>0</v>
      </c>
      <c r="Y29" s="2"/>
    </row>
    <row r="30" spans="1:25" x14ac:dyDescent="0.25">
      <c r="A30" s="21" t="s">
        <v>0</v>
      </c>
      <c r="B30" s="21" t="s">
        <v>0</v>
      </c>
      <c r="C30" s="21"/>
      <c r="D30" s="5" t="s">
        <v>0</v>
      </c>
      <c r="E30" s="5" t="s">
        <v>0</v>
      </c>
      <c r="F30" s="21" t="s">
        <v>0</v>
      </c>
      <c r="G30" s="21" t="s">
        <v>0</v>
      </c>
      <c r="H30" s="21" t="s">
        <v>0</v>
      </c>
      <c r="I30" s="21" t="s">
        <v>0</v>
      </c>
      <c r="J30" s="21" t="s">
        <v>0</v>
      </c>
      <c r="K30" s="21" t="s">
        <v>0</v>
      </c>
      <c r="L30" s="21" t="s">
        <v>0</v>
      </c>
      <c r="M30" s="21" t="s">
        <v>0</v>
      </c>
      <c r="N30" s="21" t="s">
        <v>0</v>
      </c>
      <c r="O30" s="21" t="s">
        <v>0</v>
      </c>
      <c r="P30" s="21" t="s">
        <v>0</v>
      </c>
      <c r="Q30" s="21" t="s">
        <v>0</v>
      </c>
      <c r="R30" s="21" t="s">
        <v>0</v>
      </c>
      <c r="S30" s="21" t="s">
        <v>0</v>
      </c>
      <c r="T30" s="21" t="s">
        <v>0</v>
      </c>
      <c r="U30" s="21" t="s">
        <v>0</v>
      </c>
      <c r="V30" s="21" t="s">
        <v>0</v>
      </c>
      <c r="W30" s="21" t="s">
        <v>0</v>
      </c>
      <c r="X30" s="21" t="s">
        <v>0</v>
      </c>
      <c r="Y30" s="2"/>
    </row>
    <row r="31" spans="1:25" x14ac:dyDescent="0.25">
      <c r="A31" s="21" t="s">
        <v>0</v>
      </c>
      <c r="B31" s="21" t="s">
        <v>0</v>
      </c>
      <c r="C31" s="21"/>
      <c r="D31" s="5" t="s">
        <v>0</v>
      </c>
      <c r="E31" s="5" t="s">
        <v>0</v>
      </c>
      <c r="F31" s="21" t="s">
        <v>0</v>
      </c>
      <c r="G31" s="21" t="s">
        <v>0</v>
      </c>
      <c r="H31" s="21" t="s">
        <v>0</v>
      </c>
      <c r="I31" s="21" t="s">
        <v>0</v>
      </c>
      <c r="J31" s="21" t="s">
        <v>0</v>
      </c>
      <c r="K31" s="21" t="s">
        <v>0</v>
      </c>
      <c r="L31" s="21" t="s">
        <v>0</v>
      </c>
      <c r="M31" s="21" t="s">
        <v>0</v>
      </c>
      <c r="N31" s="21" t="s">
        <v>0</v>
      </c>
      <c r="O31" s="21" t="s">
        <v>0</v>
      </c>
      <c r="P31" s="21" t="s">
        <v>0</v>
      </c>
      <c r="Q31" s="21" t="s">
        <v>0</v>
      </c>
      <c r="R31" s="21" t="s">
        <v>0</v>
      </c>
      <c r="S31" s="21" t="s">
        <v>0</v>
      </c>
      <c r="T31" s="21" t="s">
        <v>0</v>
      </c>
      <c r="U31" s="21" t="s">
        <v>0</v>
      </c>
      <c r="V31" s="21" t="s">
        <v>0</v>
      </c>
      <c r="W31" s="21" t="s">
        <v>0</v>
      </c>
      <c r="X31" s="21" t="s">
        <v>0</v>
      </c>
      <c r="Y31" s="2"/>
    </row>
    <row r="32" spans="1:25" x14ac:dyDescent="0.25">
      <c r="A32" s="21" t="s">
        <v>0</v>
      </c>
      <c r="B32" s="21" t="s">
        <v>0</v>
      </c>
      <c r="C32" s="21"/>
      <c r="D32" s="5" t="s">
        <v>0</v>
      </c>
      <c r="E32" s="5" t="s">
        <v>0</v>
      </c>
      <c r="F32" s="21" t="s">
        <v>0</v>
      </c>
      <c r="G32" s="21" t="s">
        <v>0</v>
      </c>
      <c r="H32" s="21" t="s">
        <v>0</v>
      </c>
      <c r="I32" s="21" t="s">
        <v>0</v>
      </c>
      <c r="J32" s="21" t="s">
        <v>0</v>
      </c>
      <c r="K32" s="21" t="s">
        <v>0</v>
      </c>
      <c r="L32" s="21" t="s">
        <v>0</v>
      </c>
      <c r="M32" s="21" t="s">
        <v>0</v>
      </c>
      <c r="N32" s="21" t="s">
        <v>0</v>
      </c>
      <c r="O32" s="21" t="s">
        <v>0</v>
      </c>
      <c r="P32" s="21" t="s">
        <v>0</v>
      </c>
      <c r="Q32" s="21" t="s">
        <v>0</v>
      </c>
      <c r="R32" s="21" t="s">
        <v>0</v>
      </c>
      <c r="S32" s="21" t="s">
        <v>0</v>
      </c>
      <c r="T32" s="21" t="s">
        <v>0</v>
      </c>
      <c r="U32" s="21" t="s">
        <v>0</v>
      </c>
      <c r="V32" s="21" t="s">
        <v>0</v>
      </c>
      <c r="W32" s="21" t="s">
        <v>0</v>
      </c>
      <c r="X32" s="21" t="s">
        <v>0</v>
      </c>
      <c r="Y32" s="2"/>
    </row>
    <row r="33" spans="1:25" x14ac:dyDescent="0.25">
      <c r="A33" s="21" t="s">
        <v>0</v>
      </c>
      <c r="B33" s="21" t="s">
        <v>0</v>
      </c>
      <c r="C33" s="21"/>
      <c r="D33" s="5" t="s">
        <v>0</v>
      </c>
      <c r="E33" s="5" t="s">
        <v>0</v>
      </c>
      <c r="F33" s="21" t="s">
        <v>0</v>
      </c>
      <c r="G33" s="21" t="s">
        <v>0</v>
      </c>
      <c r="H33" s="21" t="s">
        <v>0</v>
      </c>
      <c r="I33" s="21" t="s">
        <v>0</v>
      </c>
      <c r="J33" s="21" t="s">
        <v>0</v>
      </c>
      <c r="K33" s="21" t="s">
        <v>0</v>
      </c>
      <c r="L33" s="21" t="s">
        <v>0</v>
      </c>
      <c r="M33" s="21" t="s">
        <v>0</v>
      </c>
      <c r="N33" s="21" t="s">
        <v>0</v>
      </c>
      <c r="O33" s="21" t="s">
        <v>0</v>
      </c>
      <c r="P33" s="21" t="s">
        <v>0</v>
      </c>
      <c r="Q33" s="21" t="s">
        <v>0</v>
      </c>
      <c r="R33" s="21" t="s">
        <v>0</v>
      </c>
      <c r="S33" s="21" t="s">
        <v>0</v>
      </c>
      <c r="T33" s="21" t="s">
        <v>0</v>
      </c>
      <c r="U33" s="21" t="s">
        <v>0</v>
      </c>
      <c r="V33" s="21" t="s">
        <v>0</v>
      </c>
      <c r="W33" s="21" t="s">
        <v>0</v>
      </c>
      <c r="X33" s="21" t="s">
        <v>0</v>
      </c>
      <c r="Y33" s="2"/>
    </row>
    <row r="34" spans="1:25" x14ac:dyDescent="0.25">
      <c r="A34" s="21" t="s">
        <v>0</v>
      </c>
      <c r="B34" s="21" t="s">
        <v>0</v>
      </c>
      <c r="C34" s="21"/>
      <c r="D34" s="5" t="s">
        <v>0</v>
      </c>
      <c r="E34" s="5" t="s">
        <v>0</v>
      </c>
      <c r="F34" s="21" t="s">
        <v>0</v>
      </c>
      <c r="G34" s="21" t="s">
        <v>0</v>
      </c>
      <c r="H34" s="21" t="s">
        <v>0</v>
      </c>
      <c r="I34" s="21" t="s">
        <v>0</v>
      </c>
      <c r="J34" s="21" t="s">
        <v>0</v>
      </c>
      <c r="K34" s="21" t="s">
        <v>0</v>
      </c>
      <c r="L34" s="21" t="s">
        <v>0</v>
      </c>
      <c r="M34" s="21" t="s">
        <v>0</v>
      </c>
      <c r="N34" s="21" t="s">
        <v>0</v>
      </c>
      <c r="O34" s="21" t="s">
        <v>0</v>
      </c>
      <c r="P34" s="21" t="s">
        <v>0</v>
      </c>
      <c r="Q34" s="21" t="s">
        <v>0</v>
      </c>
      <c r="R34" s="21" t="s">
        <v>0</v>
      </c>
      <c r="S34" s="21" t="s">
        <v>0</v>
      </c>
      <c r="T34" s="21" t="s">
        <v>0</v>
      </c>
      <c r="U34" s="21" t="s">
        <v>0</v>
      </c>
      <c r="V34" s="21" t="s">
        <v>0</v>
      </c>
      <c r="W34" s="21" t="s">
        <v>0</v>
      </c>
      <c r="X34" s="21" t="s">
        <v>0</v>
      </c>
      <c r="Y34" s="2"/>
    </row>
    <row r="35" spans="1:25" x14ac:dyDescent="0.25">
      <c r="A35" s="21" t="s">
        <v>0</v>
      </c>
      <c r="B35" s="21" t="s">
        <v>0</v>
      </c>
      <c r="C35" s="21"/>
      <c r="D35" s="5" t="s">
        <v>0</v>
      </c>
      <c r="E35" s="5" t="s">
        <v>0</v>
      </c>
      <c r="F35" s="21" t="s">
        <v>0</v>
      </c>
      <c r="G35" s="21" t="s">
        <v>0</v>
      </c>
      <c r="H35" s="21" t="s">
        <v>0</v>
      </c>
      <c r="I35" s="21" t="s">
        <v>0</v>
      </c>
      <c r="J35" s="21" t="s">
        <v>0</v>
      </c>
      <c r="K35" s="21" t="s">
        <v>0</v>
      </c>
      <c r="L35" s="21" t="s">
        <v>0</v>
      </c>
      <c r="M35" s="21" t="s">
        <v>0</v>
      </c>
      <c r="N35" s="21" t="s">
        <v>0</v>
      </c>
      <c r="O35" s="21" t="s">
        <v>0</v>
      </c>
      <c r="P35" s="21" t="s">
        <v>0</v>
      </c>
      <c r="Q35" s="21" t="s">
        <v>0</v>
      </c>
      <c r="R35" s="21" t="s">
        <v>0</v>
      </c>
      <c r="S35" s="21" t="s">
        <v>0</v>
      </c>
      <c r="T35" s="21" t="s">
        <v>0</v>
      </c>
      <c r="U35" s="21" t="s">
        <v>0</v>
      </c>
      <c r="V35" s="21" t="s">
        <v>0</v>
      </c>
      <c r="W35" s="21" t="s">
        <v>0</v>
      </c>
      <c r="X35" s="21" t="s">
        <v>0</v>
      </c>
      <c r="Y35" s="2"/>
    </row>
    <row r="36" spans="1:25" x14ac:dyDescent="0.25">
      <c r="A36" s="21" t="s">
        <v>0</v>
      </c>
      <c r="B36" s="21" t="s">
        <v>0</v>
      </c>
      <c r="C36" s="21"/>
      <c r="D36" s="5" t="s">
        <v>0</v>
      </c>
      <c r="E36" s="5" t="s">
        <v>0</v>
      </c>
      <c r="F36" s="21" t="s">
        <v>0</v>
      </c>
      <c r="G36" s="21" t="s">
        <v>0</v>
      </c>
      <c r="H36" s="21" t="s">
        <v>0</v>
      </c>
      <c r="I36" s="21" t="s">
        <v>0</v>
      </c>
      <c r="J36" s="21" t="s">
        <v>0</v>
      </c>
      <c r="K36" s="21" t="s">
        <v>0</v>
      </c>
      <c r="L36" s="21" t="s">
        <v>0</v>
      </c>
      <c r="M36" s="21" t="s">
        <v>0</v>
      </c>
      <c r="N36" s="21" t="s">
        <v>0</v>
      </c>
      <c r="O36" s="21" t="s">
        <v>0</v>
      </c>
      <c r="P36" s="21" t="s">
        <v>0</v>
      </c>
      <c r="Q36" s="21" t="s">
        <v>0</v>
      </c>
      <c r="R36" s="21" t="s">
        <v>0</v>
      </c>
      <c r="S36" s="21" t="s">
        <v>0</v>
      </c>
      <c r="T36" s="21" t="s">
        <v>0</v>
      </c>
      <c r="U36" s="21" t="s">
        <v>0</v>
      </c>
      <c r="V36" s="21" t="s">
        <v>0</v>
      </c>
      <c r="W36" s="21" t="s">
        <v>0</v>
      </c>
      <c r="X36" s="21" t="s">
        <v>0</v>
      </c>
      <c r="Y36" s="2"/>
    </row>
    <row r="37" spans="1:25" x14ac:dyDescent="0.25">
      <c r="A37" s="21" t="s">
        <v>0</v>
      </c>
      <c r="B37" s="21" t="s">
        <v>0</v>
      </c>
      <c r="C37" s="21"/>
      <c r="D37" s="5" t="s">
        <v>0</v>
      </c>
      <c r="E37" s="5" t="s">
        <v>0</v>
      </c>
      <c r="F37" s="21" t="s">
        <v>0</v>
      </c>
      <c r="G37" s="21" t="s">
        <v>0</v>
      </c>
      <c r="H37" s="21" t="s">
        <v>0</v>
      </c>
      <c r="I37" s="21" t="s">
        <v>0</v>
      </c>
      <c r="J37" s="21" t="s">
        <v>0</v>
      </c>
      <c r="K37" s="21" t="s">
        <v>0</v>
      </c>
      <c r="L37" s="21" t="s">
        <v>0</v>
      </c>
      <c r="M37" s="21" t="s">
        <v>0</v>
      </c>
      <c r="N37" s="21" t="s">
        <v>0</v>
      </c>
      <c r="O37" s="21" t="s">
        <v>0</v>
      </c>
      <c r="P37" s="21" t="s">
        <v>0</v>
      </c>
      <c r="Q37" s="21" t="s">
        <v>0</v>
      </c>
      <c r="R37" s="21" t="s">
        <v>0</v>
      </c>
      <c r="S37" s="21" t="s">
        <v>0</v>
      </c>
      <c r="T37" s="21" t="s">
        <v>0</v>
      </c>
      <c r="U37" s="21" t="s">
        <v>0</v>
      </c>
      <c r="V37" s="21" t="s">
        <v>0</v>
      </c>
      <c r="W37" s="21" t="s">
        <v>0</v>
      </c>
      <c r="X37" s="21" t="s">
        <v>0</v>
      </c>
      <c r="Y37" s="2"/>
    </row>
    <row r="38" spans="1:25" x14ac:dyDescent="0.25">
      <c r="A38" s="21" t="s">
        <v>0</v>
      </c>
      <c r="B38" s="21" t="s">
        <v>0</v>
      </c>
      <c r="C38" s="21"/>
      <c r="D38" s="5" t="s">
        <v>0</v>
      </c>
      <c r="E38" s="5" t="s">
        <v>0</v>
      </c>
      <c r="F38" s="21" t="s">
        <v>0</v>
      </c>
      <c r="G38" s="21" t="s">
        <v>0</v>
      </c>
      <c r="H38" s="21" t="s">
        <v>0</v>
      </c>
      <c r="I38" s="21" t="s">
        <v>0</v>
      </c>
      <c r="J38" s="21" t="s">
        <v>0</v>
      </c>
      <c r="K38" s="21" t="s">
        <v>0</v>
      </c>
      <c r="L38" s="21" t="s">
        <v>0</v>
      </c>
      <c r="M38" s="21" t="s">
        <v>0</v>
      </c>
      <c r="N38" s="21" t="s">
        <v>0</v>
      </c>
      <c r="O38" s="21" t="s">
        <v>0</v>
      </c>
      <c r="P38" s="21" t="s">
        <v>0</v>
      </c>
      <c r="Q38" s="21" t="s">
        <v>0</v>
      </c>
      <c r="R38" s="21" t="s">
        <v>0</v>
      </c>
      <c r="S38" s="21" t="s">
        <v>0</v>
      </c>
      <c r="T38" s="21" t="s">
        <v>0</v>
      </c>
      <c r="U38" s="21" t="s">
        <v>0</v>
      </c>
      <c r="V38" s="21" t="s">
        <v>0</v>
      </c>
      <c r="W38" s="21" t="s">
        <v>0</v>
      </c>
      <c r="X38" s="21" t="s">
        <v>0</v>
      </c>
      <c r="Y38" s="2"/>
    </row>
    <row r="39" spans="1:25" x14ac:dyDescent="0.25">
      <c r="A39" s="21" t="s">
        <v>0</v>
      </c>
      <c r="B39" s="21" t="s">
        <v>0</v>
      </c>
      <c r="C39" s="21"/>
      <c r="D39" s="5" t="s">
        <v>0</v>
      </c>
      <c r="E39" s="5" t="s">
        <v>0</v>
      </c>
      <c r="F39" s="21" t="s">
        <v>0</v>
      </c>
      <c r="G39" s="21" t="s">
        <v>0</v>
      </c>
      <c r="H39" s="21" t="s">
        <v>0</v>
      </c>
      <c r="I39" s="21" t="s">
        <v>0</v>
      </c>
      <c r="J39" s="21" t="s">
        <v>0</v>
      </c>
      <c r="K39" s="21" t="s">
        <v>0</v>
      </c>
      <c r="L39" s="21" t="s">
        <v>0</v>
      </c>
      <c r="M39" s="21" t="s">
        <v>0</v>
      </c>
      <c r="N39" s="21" t="s">
        <v>0</v>
      </c>
      <c r="O39" s="21" t="s">
        <v>0</v>
      </c>
      <c r="P39" s="21" t="s">
        <v>0</v>
      </c>
      <c r="Q39" s="21" t="s">
        <v>0</v>
      </c>
      <c r="R39" s="21" t="s">
        <v>0</v>
      </c>
      <c r="S39" s="21" t="s">
        <v>0</v>
      </c>
      <c r="T39" s="21" t="s">
        <v>0</v>
      </c>
      <c r="U39" s="21" t="s">
        <v>0</v>
      </c>
      <c r="V39" s="21" t="s">
        <v>0</v>
      </c>
      <c r="W39" s="21" t="s">
        <v>0</v>
      </c>
      <c r="X39" s="21" t="s">
        <v>0</v>
      </c>
      <c r="Y39" s="2"/>
    </row>
    <row r="40" spans="1:25" x14ac:dyDescent="0.25">
      <c r="A40" s="21" t="s">
        <v>0</v>
      </c>
      <c r="B40" s="21" t="s">
        <v>0</v>
      </c>
      <c r="C40" s="21"/>
      <c r="D40" s="5" t="s">
        <v>0</v>
      </c>
      <c r="E40" s="5" t="s">
        <v>0</v>
      </c>
      <c r="F40" s="21" t="s">
        <v>0</v>
      </c>
      <c r="G40" s="21" t="s">
        <v>0</v>
      </c>
      <c r="H40" s="21" t="s">
        <v>0</v>
      </c>
      <c r="I40" s="21" t="s">
        <v>0</v>
      </c>
      <c r="J40" s="21" t="s">
        <v>0</v>
      </c>
      <c r="K40" s="21" t="s">
        <v>0</v>
      </c>
      <c r="L40" s="21" t="s">
        <v>0</v>
      </c>
      <c r="M40" s="21" t="s">
        <v>0</v>
      </c>
      <c r="N40" s="21" t="s">
        <v>0</v>
      </c>
      <c r="O40" s="21" t="s">
        <v>0</v>
      </c>
      <c r="P40" s="21" t="s">
        <v>0</v>
      </c>
      <c r="Q40" s="21" t="s">
        <v>0</v>
      </c>
      <c r="R40" s="21" t="s">
        <v>0</v>
      </c>
      <c r="S40" s="21" t="s">
        <v>0</v>
      </c>
      <c r="T40" s="21" t="s">
        <v>0</v>
      </c>
      <c r="U40" s="21" t="s">
        <v>0</v>
      </c>
      <c r="V40" s="21" t="s">
        <v>0</v>
      </c>
      <c r="W40" s="21" t="s">
        <v>0</v>
      </c>
      <c r="X40" s="21" t="s">
        <v>0</v>
      </c>
      <c r="Y40" s="2"/>
    </row>
    <row r="41" spans="1:25" x14ac:dyDescent="0.25">
      <c r="A41" s="21" t="s">
        <v>0</v>
      </c>
      <c r="B41" s="21" t="s">
        <v>0</v>
      </c>
      <c r="C41" s="21"/>
      <c r="D41" s="5" t="s">
        <v>0</v>
      </c>
      <c r="E41" s="5" t="s">
        <v>0</v>
      </c>
      <c r="F41" s="21" t="s">
        <v>0</v>
      </c>
      <c r="G41" s="21" t="s">
        <v>0</v>
      </c>
      <c r="H41" s="21" t="s">
        <v>0</v>
      </c>
      <c r="I41" s="21" t="s">
        <v>0</v>
      </c>
      <c r="J41" s="21" t="s">
        <v>0</v>
      </c>
      <c r="K41" s="21" t="s">
        <v>0</v>
      </c>
      <c r="L41" s="21" t="s">
        <v>0</v>
      </c>
      <c r="M41" s="21" t="s">
        <v>0</v>
      </c>
      <c r="N41" s="21" t="s">
        <v>0</v>
      </c>
      <c r="O41" s="21" t="s">
        <v>0</v>
      </c>
      <c r="P41" s="21" t="s">
        <v>0</v>
      </c>
      <c r="Q41" s="21" t="s">
        <v>0</v>
      </c>
      <c r="R41" s="21" t="s">
        <v>0</v>
      </c>
      <c r="S41" s="21" t="s">
        <v>0</v>
      </c>
      <c r="T41" s="21" t="s">
        <v>0</v>
      </c>
      <c r="U41" s="21" t="s">
        <v>0</v>
      </c>
      <c r="V41" s="21" t="s">
        <v>0</v>
      </c>
      <c r="W41" s="21" t="s">
        <v>0</v>
      </c>
      <c r="X41" s="21" t="s">
        <v>0</v>
      </c>
      <c r="Y41" s="2"/>
    </row>
    <row r="42" spans="1:25" x14ac:dyDescent="0.25">
      <c r="A42" s="21" t="s">
        <v>0</v>
      </c>
      <c r="B42" s="21" t="s">
        <v>0</v>
      </c>
      <c r="C42" s="21"/>
      <c r="D42" s="5" t="s">
        <v>0</v>
      </c>
      <c r="E42" s="5" t="s">
        <v>0</v>
      </c>
      <c r="F42" s="21" t="s">
        <v>0</v>
      </c>
      <c r="G42" s="21" t="s">
        <v>0</v>
      </c>
      <c r="H42" s="21" t="s">
        <v>0</v>
      </c>
      <c r="I42" s="21" t="s">
        <v>0</v>
      </c>
      <c r="J42" s="21" t="s">
        <v>0</v>
      </c>
      <c r="K42" s="21" t="s">
        <v>0</v>
      </c>
      <c r="L42" s="21" t="s">
        <v>0</v>
      </c>
      <c r="M42" s="21" t="s">
        <v>0</v>
      </c>
      <c r="N42" s="21" t="s">
        <v>0</v>
      </c>
      <c r="O42" s="21" t="s">
        <v>0</v>
      </c>
      <c r="P42" s="21" t="s">
        <v>0</v>
      </c>
      <c r="Q42" s="21" t="s">
        <v>0</v>
      </c>
      <c r="R42" s="21" t="s">
        <v>0</v>
      </c>
      <c r="S42" s="21" t="s">
        <v>0</v>
      </c>
      <c r="T42" s="21" t="s">
        <v>0</v>
      </c>
      <c r="U42" s="21" t="s">
        <v>0</v>
      </c>
      <c r="V42" s="21" t="s">
        <v>0</v>
      </c>
      <c r="W42" s="21" t="s">
        <v>0</v>
      </c>
      <c r="X42" s="21" t="s">
        <v>0</v>
      </c>
      <c r="Y42" s="2"/>
    </row>
    <row r="43" spans="1:25" x14ac:dyDescent="0.25">
      <c r="A43" s="21" t="s">
        <v>0</v>
      </c>
      <c r="B43" s="21" t="s">
        <v>0</v>
      </c>
      <c r="C43" s="21"/>
      <c r="D43" s="5" t="s">
        <v>0</v>
      </c>
      <c r="E43" s="5" t="s">
        <v>0</v>
      </c>
      <c r="F43" s="21" t="s">
        <v>0</v>
      </c>
      <c r="G43" s="21" t="s">
        <v>0</v>
      </c>
      <c r="H43" s="21" t="s">
        <v>0</v>
      </c>
      <c r="I43" s="21" t="s">
        <v>0</v>
      </c>
      <c r="J43" s="21" t="s">
        <v>0</v>
      </c>
      <c r="K43" s="21" t="s">
        <v>0</v>
      </c>
      <c r="L43" s="21" t="s">
        <v>0</v>
      </c>
      <c r="M43" s="21" t="s">
        <v>0</v>
      </c>
      <c r="N43" s="21" t="s">
        <v>0</v>
      </c>
      <c r="O43" s="21" t="s">
        <v>0</v>
      </c>
      <c r="P43" s="21" t="s">
        <v>0</v>
      </c>
      <c r="Q43" s="21" t="s">
        <v>0</v>
      </c>
      <c r="R43" s="21" t="s">
        <v>0</v>
      </c>
      <c r="S43" s="21" t="s">
        <v>0</v>
      </c>
      <c r="T43" s="21" t="s">
        <v>0</v>
      </c>
      <c r="U43" s="21" t="s">
        <v>0</v>
      </c>
      <c r="V43" s="21" t="s">
        <v>0</v>
      </c>
      <c r="W43" s="21" t="s">
        <v>0</v>
      </c>
      <c r="X43" s="21" t="s">
        <v>0</v>
      </c>
      <c r="Y43" s="2"/>
    </row>
    <row r="44" spans="1:25" ht="15.75" thickBot="1" x14ac:dyDescent="0.3">
      <c r="A44" s="2"/>
      <c r="B44" s="2"/>
      <c r="C44" s="2"/>
      <c r="D44" s="4"/>
      <c r="E44" s="4"/>
      <c r="F44" s="2"/>
      <c r="G44" s="2"/>
      <c r="H44" s="2"/>
      <c r="I44" s="2"/>
      <c r="J44" s="2"/>
      <c r="K44" s="2"/>
      <c r="L44" s="2"/>
      <c r="M44" s="2"/>
      <c r="N44" s="2"/>
      <c r="O44" s="2"/>
      <c r="P44" s="2"/>
      <c r="Q44" s="2"/>
      <c r="R44" s="2"/>
      <c r="S44" s="2"/>
      <c r="T44" s="2"/>
      <c r="U44" s="2"/>
      <c r="V44" s="2"/>
      <c r="W44" s="2"/>
      <c r="X44" s="2"/>
      <c r="Y44" s="2"/>
    </row>
  </sheetData>
  <mergeCells count="5">
    <mergeCell ref="A11:H11"/>
    <mergeCell ref="A6:A7"/>
    <mergeCell ref="A2:E2"/>
    <mergeCell ref="A4:A5"/>
    <mergeCell ref="A13:A18"/>
  </mergeCells>
  <hyperlinks>
    <hyperlink ref="H6" r:id="rId1" xr:uid="{00000000-0004-0000-0400-000000000000}"/>
    <hyperlink ref="H7" r:id="rId2" xr:uid="{00000000-0004-0000-0400-000001000000}"/>
    <hyperlink ref="H4" r:id="rId3" xr:uid="{00000000-0004-0000-0400-000004000000}"/>
    <hyperlink ref="H5" r:id="rId4" xr:uid="{00000000-0004-0000-0400-000005000000}"/>
    <hyperlink ref="H13" r:id="rId5" xr:uid="{5BE33571-BBB0-4A14-B2EA-48FB8906A612}"/>
    <hyperlink ref="H14:H16" r:id="rId6" display="Petjada de Carboni del Turisme a la ciutat de Barcelona En el marc del Pla Estratègic de Turisme 2016-2020" xr:uid="{4E93A02B-39D2-4B60-A392-CD5FB6D05F9A}"/>
    <hyperlink ref="H17:H18" r:id="rId7" display="Petjada de Carboni del Turisme a la ciutat de Barcelona En el marc del Pla Estratègic de Turisme 2016-2020" xr:uid="{5582E1BD-C661-43E4-B497-74F62EFC1CBA}"/>
  </hyperlinks>
  <pageMargins left="0.7" right="0.7" top="0.75" bottom="0.75" header="0.3" footer="0.3"/>
  <pageSetup paperSize="9" orientation="portrait" r:id="rId8"/>
  <legacy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ull5">
    <tabColor rgb="FFED7D31"/>
  </sheetPr>
  <dimension ref="A1:Y49"/>
  <sheetViews>
    <sheetView zoomScale="80" zoomScaleNormal="80" workbookViewId="0">
      <selection activeCell="D22" sqref="D22"/>
    </sheetView>
  </sheetViews>
  <sheetFormatPr baseColWidth="10" defaultColWidth="9.140625" defaultRowHeight="15" x14ac:dyDescent="0.25"/>
  <cols>
    <col min="1" max="1" width="24.85546875" style="3" customWidth="1"/>
    <col min="2" max="2" width="31.42578125" style="3" bestFit="1" customWidth="1"/>
    <col min="3" max="3" width="8.42578125" style="16" bestFit="1" customWidth="1"/>
    <col min="4" max="5" width="24.85546875" style="16" customWidth="1"/>
    <col min="6" max="7" width="24.85546875" style="3" customWidth="1"/>
    <col min="8" max="8" width="67.85546875" style="3" customWidth="1"/>
    <col min="9" max="9" width="68.42578125" style="3" customWidth="1"/>
    <col min="10" max="10" width="9.140625" style="3"/>
    <col min="11" max="11" width="20" style="3" customWidth="1"/>
    <col min="12" max="12" width="58.42578125" style="3" customWidth="1"/>
    <col min="13" max="16384" width="9.140625" style="3"/>
  </cols>
  <sheetData>
    <row r="1" spans="1:25" ht="19.5" thickBot="1" x14ac:dyDescent="0.3">
      <c r="A1" s="18" t="s">
        <v>156</v>
      </c>
      <c r="B1" s="6"/>
      <c r="C1" s="66"/>
      <c r="D1" s="13" t="s">
        <v>0</v>
      </c>
      <c r="E1" s="13" t="s">
        <v>0</v>
      </c>
      <c r="F1" s="7" t="s">
        <v>0</v>
      </c>
      <c r="G1" s="17" t="s">
        <v>158</v>
      </c>
      <c r="H1" s="180">
        <f>E8+E18+E24</f>
        <v>0</v>
      </c>
      <c r="I1" s="27"/>
      <c r="J1" s="27" t="s">
        <v>137</v>
      </c>
      <c r="K1" s="27">
        <v>1000</v>
      </c>
      <c r="L1" s="27" t="s">
        <v>0</v>
      </c>
      <c r="M1" s="27" t="s">
        <v>0</v>
      </c>
      <c r="N1" s="27" t="s">
        <v>0</v>
      </c>
      <c r="O1" s="27" t="s">
        <v>0</v>
      </c>
      <c r="P1" s="27" t="s">
        <v>0</v>
      </c>
      <c r="Q1" s="27" t="s">
        <v>0</v>
      </c>
      <c r="R1" s="27" t="s">
        <v>0</v>
      </c>
      <c r="S1" s="27" t="s">
        <v>0</v>
      </c>
      <c r="T1" s="27" t="s">
        <v>0</v>
      </c>
      <c r="U1" s="27" t="s">
        <v>0</v>
      </c>
      <c r="V1" s="27" t="s">
        <v>0</v>
      </c>
      <c r="W1" s="27" t="s">
        <v>0</v>
      </c>
      <c r="X1" s="27" t="s">
        <v>0</v>
      </c>
      <c r="Y1" s="2"/>
    </row>
    <row r="2" spans="1:25" ht="19.5" thickBot="1" x14ac:dyDescent="0.3">
      <c r="A2" s="110" t="s">
        <v>15</v>
      </c>
      <c r="B2" s="8"/>
      <c r="C2" s="67"/>
      <c r="D2" s="14" t="s">
        <v>0</v>
      </c>
      <c r="E2" s="14" t="s">
        <v>0</v>
      </c>
      <c r="F2" s="9" t="s">
        <v>0</v>
      </c>
      <c r="G2" s="9" t="s">
        <v>0</v>
      </c>
      <c r="H2" s="9" t="s">
        <v>0</v>
      </c>
      <c r="I2" s="27" t="s">
        <v>0</v>
      </c>
      <c r="J2" s="27" t="s">
        <v>0</v>
      </c>
      <c r="K2" s="27" t="s">
        <v>0</v>
      </c>
      <c r="L2" s="27" t="s">
        <v>0</v>
      </c>
      <c r="M2" s="27" t="s">
        <v>0</v>
      </c>
      <c r="N2" s="27" t="s">
        <v>0</v>
      </c>
      <c r="O2" s="27" t="s">
        <v>0</v>
      </c>
      <c r="P2" s="27" t="s">
        <v>0</v>
      </c>
      <c r="Q2" s="27" t="s">
        <v>0</v>
      </c>
      <c r="R2" s="27" t="s">
        <v>0</v>
      </c>
      <c r="S2" s="27" t="s">
        <v>0</v>
      </c>
      <c r="T2" s="27" t="s">
        <v>0</v>
      </c>
      <c r="U2" s="27" t="s">
        <v>0</v>
      </c>
      <c r="V2" s="27" t="s">
        <v>0</v>
      </c>
      <c r="W2" s="27" t="s">
        <v>0</v>
      </c>
      <c r="X2" s="27" t="s">
        <v>0</v>
      </c>
      <c r="Y2" s="2"/>
    </row>
    <row r="3" spans="1:25" ht="18" x14ac:dyDescent="0.25">
      <c r="A3" s="156" t="s">
        <v>1</v>
      </c>
      <c r="B3" s="157" t="s">
        <v>2</v>
      </c>
      <c r="C3" s="158" t="s">
        <v>95</v>
      </c>
      <c r="D3" s="96" t="s">
        <v>104</v>
      </c>
      <c r="E3" s="166" t="s">
        <v>169</v>
      </c>
      <c r="F3" s="161" t="s">
        <v>16</v>
      </c>
      <c r="G3" s="161" t="s">
        <v>12</v>
      </c>
      <c r="H3" s="162" t="s">
        <v>6</v>
      </c>
      <c r="J3" s="28"/>
      <c r="K3" s="28"/>
      <c r="L3" s="26"/>
      <c r="M3" s="28"/>
      <c r="N3" s="28"/>
      <c r="O3" s="28"/>
      <c r="P3" s="28"/>
      <c r="Q3" s="12" t="s">
        <v>0</v>
      </c>
      <c r="R3" s="12" t="s">
        <v>0</v>
      </c>
      <c r="S3" s="12" t="s">
        <v>0</v>
      </c>
      <c r="T3" s="12" t="s">
        <v>0</v>
      </c>
      <c r="U3" s="12" t="s">
        <v>0</v>
      </c>
      <c r="V3" s="10"/>
      <c r="W3" s="10"/>
      <c r="X3" s="10"/>
      <c r="Y3" s="2"/>
    </row>
    <row r="4" spans="1:25" ht="18.75" x14ac:dyDescent="0.25">
      <c r="A4" s="601" t="s">
        <v>17</v>
      </c>
      <c r="B4" s="164" t="s">
        <v>18</v>
      </c>
      <c r="C4" s="165" t="s">
        <v>78</v>
      </c>
      <c r="D4" s="90">
        <f>'Event Data'!E83</f>
        <v>0</v>
      </c>
      <c r="E4" s="91">
        <f>D4*F4/$K$1</f>
        <v>0</v>
      </c>
      <c r="F4" s="290">
        <v>3</v>
      </c>
      <c r="G4" s="291" t="s">
        <v>231</v>
      </c>
      <c r="H4" s="175" t="s">
        <v>206</v>
      </c>
      <c r="I4" s="12" t="s">
        <v>0</v>
      </c>
      <c r="J4" s="12" t="s">
        <v>0</v>
      </c>
      <c r="K4" s="12" t="s">
        <v>0</v>
      </c>
      <c r="L4" s="12" t="s">
        <v>0</v>
      </c>
      <c r="M4" s="12" t="s">
        <v>0</v>
      </c>
      <c r="N4" s="12" t="s">
        <v>0</v>
      </c>
      <c r="O4" s="12" t="s">
        <v>0</v>
      </c>
      <c r="P4" s="12" t="s">
        <v>0</v>
      </c>
      <c r="Q4" s="12" t="s">
        <v>0</v>
      </c>
      <c r="R4" s="12" t="s">
        <v>0</v>
      </c>
      <c r="S4" s="12" t="s">
        <v>0</v>
      </c>
      <c r="T4" s="12" t="s">
        <v>0</v>
      </c>
      <c r="U4" s="12" t="s">
        <v>0</v>
      </c>
      <c r="V4" s="10"/>
      <c r="W4" s="10"/>
      <c r="X4" s="10"/>
      <c r="Y4" s="2"/>
    </row>
    <row r="5" spans="1:25" ht="18.75" x14ac:dyDescent="0.25">
      <c r="A5" s="602"/>
      <c r="B5" s="164" t="s">
        <v>19</v>
      </c>
      <c r="C5" s="165" t="s">
        <v>78</v>
      </c>
      <c r="D5" s="90">
        <f>'Event Data'!E84</f>
        <v>0</v>
      </c>
      <c r="E5" s="91">
        <f>D5*F5/$K$1</f>
        <v>0</v>
      </c>
      <c r="F5" s="290">
        <v>1.8</v>
      </c>
      <c r="G5" s="291" t="s">
        <v>232</v>
      </c>
      <c r="H5" s="175" t="s">
        <v>206</v>
      </c>
      <c r="I5" s="12" t="s">
        <v>0</v>
      </c>
      <c r="J5" s="12" t="s">
        <v>0</v>
      </c>
      <c r="K5" s="12" t="s">
        <v>0</v>
      </c>
      <c r="L5" s="12" t="s">
        <v>0</v>
      </c>
      <c r="M5" s="12" t="s">
        <v>0</v>
      </c>
      <c r="N5" s="12" t="s">
        <v>0</v>
      </c>
      <c r="O5" s="12" t="s">
        <v>0</v>
      </c>
      <c r="P5" s="12" t="s">
        <v>0</v>
      </c>
      <c r="Q5" s="12" t="s">
        <v>0</v>
      </c>
      <c r="R5" s="12" t="s">
        <v>0</v>
      </c>
      <c r="S5" s="12" t="s">
        <v>0</v>
      </c>
      <c r="T5" s="12" t="s">
        <v>0</v>
      </c>
      <c r="U5" s="12" t="s">
        <v>0</v>
      </c>
      <c r="V5" s="10"/>
      <c r="W5" s="10"/>
      <c r="X5" s="10"/>
      <c r="Y5" s="2"/>
    </row>
    <row r="6" spans="1:25" ht="30.75" thickBot="1" x14ac:dyDescent="0.3">
      <c r="A6" s="70" t="s">
        <v>20</v>
      </c>
      <c r="B6" s="167" t="s">
        <v>21</v>
      </c>
      <c r="C6" s="168" t="s">
        <v>78</v>
      </c>
      <c r="D6" s="170">
        <f>'Event Data'!E85</f>
        <v>0</v>
      </c>
      <c r="E6" s="171">
        <f>D6*F6/$K$1</f>
        <v>0</v>
      </c>
      <c r="F6" s="172">
        <f>2.94+0.94</f>
        <v>3.88</v>
      </c>
      <c r="G6" s="163" t="s">
        <v>178</v>
      </c>
      <c r="H6" s="169" t="s">
        <v>202</v>
      </c>
      <c r="I6" s="12" t="s">
        <v>0</v>
      </c>
      <c r="J6" s="12" t="s">
        <v>0</v>
      </c>
      <c r="K6" s="12" t="s">
        <v>0</v>
      </c>
      <c r="L6" s="28"/>
      <c r="M6" s="28"/>
      <c r="N6" s="28"/>
      <c r="O6" s="28"/>
      <c r="P6" s="28"/>
      <c r="Q6" s="28"/>
      <c r="R6" s="28"/>
      <c r="S6" s="28"/>
      <c r="T6" s="28"/>
      <c r="U6" s="28"/>
      <c r="V6" s="10"/>
      <c r="W6" s="10"/>
      <c r="X6" s="10"/>
      <c r="Y6" s="2"/>
    </row>
    <row r="7" spans="1:25" ht="16.5" thickBot="1" x14ac:dyDescent="0.3">
      <c r="A7" s="12" t="s">
        <v>0</v>
      </c>
      <c r="B7" s="12" t="s">
        <v>0</v>
      </c>
      <c r="C7" s="15"/>
      <c r="D7" s="15" t="s">
        <v>0</v>
      </c>
      <c r="E7" s="15" t="s">
        <v>0</v>
      </c>
      <c r="F7" s="43"/>
      <c r="G7" s="12" t="s">
        <v>0</v>
      </c>
      <c r="H7" s="12" t="s">
        <v>0</v>
      </c>
      <c r="I7" s="10"/>
      <c r="J7" s="12" t="s">
        <v>0</v>
      </c>
      <c r="K7" s="12" t="s">
        <v>0</v>
      </c>
      <c r="L7" s="12" t="s">
        <v>0</v>
      </c>
      <c r="M7" s="12" t="s">
        <v>0</v>
      </c>
      <c r="N7" s="12" t="s">
        <v>0</v>
      </c>
      <c r="O7" s="12" t="s">
        <v>0</v>
      </c>
      <c r="P7" s="12" t="s">
        <v>0</v>
      </c>
      <c r="Q7" s="12" t="s">
        <v>0</v>
      </c>
      <c r="R7" s="12" t="s">
        <v>0</v>
      </c>
      <c r="S7" s="12" t="s">
        <v>0</v>
      </c>
      <c r="T7" s="12" t="s">
        <v>0</v>
      </c>
      <c r="U7" s="12" t="s">
        <v>0</v>
      </c>
      <c r="V7" s="10"/>
      <c r="W7" s="10"/>
      <c r="X7" s="10"/>
      <c r="Y7" s="2"/>
    </row>
    <row r="8" spans="1:25" ht="35.25" thickBot="1" x14ac:dyDescent="0.3">
      <c r="A8" s="12" t="s">
        <v>0</v>
      </c>
      <c r="B8" s="12" t="s">
        <v>0</v>
      </c>
      <c r="C8" s="15"/>
      <c r="D8" s="63" t="s">
        <v>180</v>
      </c>
      <c r="E8" s="76">
        <f>SUM(E4:E6)</f>
        <v>0</v>
      </c>
      <c r="F8" s="12" t="s">
        <v>0</v>
      </c>
      <c r="G8" s="12" t="s">
        <v>0</v>
      </c>
      <c r="H8" s="12" t="s">
        <v>0</v>
      </c>
      <c r="I8" s="12"/>
      <c r="J8" s="12" t="s">
        <v>0</v>
      </c>
      <c r="K8" s="12" t="s">
        <v>0</v>
      </c>
      <c r="L8" s="12" t="s">
        <v>0</v>
      </c>
      <c r="M8" s="12" t="s">
        <v>0</v>
      </c>
      <c r="N8" s="12" t="s">
        <v>0</v>
      </c>
      <c r="O8" s="12" t="s">
        <v>0</v>
      </c>
      <c r="P8" s="12" t="s">
        <v>0</v>
      </c>
      <c r="Q8" s="12" t="s">
        <v>0</v>
      </c>
      <c r="R8" s="12" t="s">
        <v>0</v>
      </c>
      <c r="S8" s="12" t="s">
        <v>0</v>
      </c>
      <c r="T8" s="12" t="s">
        <v>0</v>
      </c>
      <c r="U8" s="12" t="s">
        <v>0</v>
      </c>
      <c r="V8" s="10"/>
      <c r="W8" s="10"/>
      <c r="X8" s="10"/>
      <c r="Y8" s="2"/>
    </row>
    <row r="9" spans="1:25" ht="15.75" x14ac:dyDescent="0.25">
      <c r="A9" s="12" t="s">
        <v>0</v>
      </c>
      <c r="B9" s="12" t="s">
        <v>0</v>
      </c>
      <c r="C9" s="15"/>
      <c r="D9" s="15" t="s">
        <v>0</v>
      </c>
      <c r="E9" s="15" t="s">
        <v>0</v>
      </c>
      <c r="F9" s="12" t="s">
        <v>0</v>
      </c>
      <c r="G9" s="12" t="s">
        <v>0</v>
      </c>
      <c r="H9" s="12" t="s">
        <v>0</v>
      </c>
      <c r="I9" s="12" t="s">
        <v>0</v>
      </c>
      <c r="J9" s="12" t="s">
        <v>0</v>
      </c>
      <c r="K9" s="12" t="s">
        <v>0</v>
      </c>
      <c r="L9" s="12" t="s">
        <v>0</v>
      </c>
      <c r="M9" s="12" t="s">
        <v>0</v>
      </c>
      <c r="N9" s="12" t="s">
        <v>0</v>
      </c>
      <c r="O9" s="12" t="s">
        <v>0</v>
      </c>
      <c r="P9" s="12" t="s">
        <v>0</v>
      </c>
      <c r="Q9" s="12" t="s">
        <v>0</v>
      </c>
      <c r="R9" s="12" t="s">
        <v>0</v>
      </c>
      <c r="S9" s="12" t="s">
        <v>0</v>
      </c>
      <c r="T9" s="12" t="s">
        <v>0</v>
      </c>
      <c r="U9" s="12" t="s">
        <v>0</v>
      </c>
      <c r="V9" s="10"/>
      <c r="W9" s="10"/>
      <c r="X9" s="10"/>
      <c r="Y9" s="2"/>
    </row>
    <row r="10" spans="1:25" ht="18" thickBot="1" x14ac:dyDescent="0.3">
      <c r="A10" s="8" t="s">
        <v>148</v>
      </c>
      <c r="B10" s="8"/>
      <c r="C10" s="67"/>
      <c r="D10" s="14" t="s">
        <v>0</v>
      </c>
      <c r="E10" s="14" t="s">
        <v>0</v>
      </c>
      <c r="F10" s="9" t="s">
        <v>0</v>
      </c>
      <c r="G10" s="9" t="s">
        <v>0</v>
      </c>
      <c r="H10" s="9" t="s">
        <v>0</v>
      </c>
      <c r="I10" s="27" t="s">
        <v>0</v>
      </c>
      <c r="J10" s="27" t="s">
        <v>0</v>
      </c>
      <c r="K10" s="27" t="s">
        <v>0</v>
      </c>
      <c r="L10" s="12" t="s">
        <v>0</v>
      </c>
      <c r="M10" s="27" t="s">
        <v>0</v>
      </c>
      <c r="N10" s="27" t="s">
        <v>0</v>
      </c>
      <c r="O10" s="27" t="s">
        <v>0</v>
      </c>
      <c r="P10" s="27" t="s">
        <v>0</v>
      </c>
      <c r="Q10" s="27" t="s">
        <v>0</v>
      </c>
      <c r="R10" s="27" t="s">
        <v>0</v>
      </c>
      <c r="S10" s="27" t="s">
        <v>0</v>
      </c>
      <c r="T10" s="27" t="s">
        <v>0</v>
      </c>
      <c r="U10" s="27" t="s">
        <v>0</v>
      </c>
      <c r="V10" s="29"/>
      <c r="W10" s="29"/>
      <c r="X10" s="29"/>
      <c r="Y10" s="2"/>
    </row>
    <row r="11" spans="1:25" ht="18" x14ac:dyDescent="0.25">
      <c r="A11" s="176" t="s">
        <v>1</v>
      </c>
      <c r="B11" s="177" t="s">
        <v>2</v>
      </c>
      <c r="C11" s="158" t="s">
        <v>95</v>
      </c>
      <c r="D11" s="159" t="s">
        <v>104</v>
      </c>
      <c r="E11" s="160" t="s">
        <v>169</v>
      </c>
      <c r="F11" s="178" t="s">
        <v>16</v>
      </c>
      <c r="G11" s="178" t="s">
        <v>12</v>
      </c>
      <c r="H11" s="179" t="s">
        <v>6</v>
      </c>
      <c r="I11" s="12" t="s">
        <v>0</v>
      </c>
      <c r="J11" s="12" t="s">
        <v>0</v>
      </c>
      <c r="K11" s="12" t="s">
        <v>0</v>
      </c>
      <c r="L11" s="12" t="s">
        <v>0</v>
      </c>
      <c r="M11" s="12" t="s">
        <v>0</v>
      </c>
      <c r="N11" s="12" t="s">
        <v>0</v>
      </c>
      <c r="O11" s="12" t="s">
        <v>0</v>
      </c>
      <c r="P11" s="12" t="s">
        <v>0</v>
      </c>
      <c r="Q11" s="12" t="s">
        <v>0</v>
      </c>
      <c r="R11" s="12" t="s">
        <v>0</v>
      </c>
      <c r="S11" s="12" t="s">
        <v>0</v>
      </c>
      <c r="T11" s="12" t="s">
        <v>0</v>
      </c>
      <c r="U11" s="12" t="s">
        <v>0</v>
      </c>
      <c r="V11" s="10"/>
      <c r="W11" s="10"/>
      <c r="X11" s="10"/>
      <c r="Y11" s="2"/>
    </row>
    <row r="12" spans="1:25" ht="18.75" customHeight="1" x14ac:dyDescent="0.25">
      <c r="A12" s="598" t="s">
        <v>22</v>
      </c>
      <c r="B12" s="173" t="s">
        <v>192</v>
      </c>
      <c r="C12" s="174" t="s">
        <v>78</v>
      </c>
      <c r="D12" s="90">
        <f>'Event Data'!E86</f>
        <v>0</v>
      </c>
      <c r="E12" s="91">
        <f>D12*F12/$K$1</f>
        <v>0</v>
      </c>
      <c r="F12" s="292">
        <v>0.74448999999999999</v>
      </c>
      <c r="G12" s="291" t="s">
        <v>232</v>
      </c>
      <c r="H12" s="175" t="s">
        <v>223</v>
      </c>
      <c r="I12" s="12"/>
      <c r="J12" s="12"/>
      <c r="K12" s="12" t="s">
        <v>0</v>
      </c>
      <c r="L12" s="12" t="s">
        <v>0</v>
      </c>
      <c r="M12" s="12"/>
      <c r="N12" s="12"/>
      <c r="O12" s="12"/>
      <c r="P12" s="12"/>
      <c r="Q12" s="12"/>
      <c r="R12" s="12"/>
      <c r="S12" s="12"/>
      <c r="T12" s="12"/>
      <c r="U12" s="12"/>
      <c r="V12" s="10"/>
      <c r="W12" s="10"/>
      <c r="X12" s="10"/>
      <c r="Y12" s="2"/>
    </row>
    <row r="13" spans="1:25" ht="21.75" customHeight="1" x14ac:dyDescent="0.25">
      <c r="A13" s="599"/>
      <c r="B13" s="164" t="s">
        <v>24</v>
      </c>
      <c r="C13" s="165" t="s">
        <v>78</v>
      </c>
      <c r="D13" s="90">
        <f>'Event Data'!E87</f>
        <v>0</v>
      </c>
      <c r="E13" s="91">
        <f>D13*F13/$K$1</f>
        <v>0</v>
      </c>
      <c r="F13" s="290">
        <v>0.12009</v>
      </c>
      <c r="G13" s="291" t="s">
        <v>232</v>
      </c>
      <c r="H13" s="175" t="s">
        <v>223</v>
      </c>
      <c r="I13" s="12" t="s">
        <v>0</v>
      </c>
      <c r="J13" s="12" t="s">
        <v>0</v>
      </c>
      <c r="K13" s="12" t="s">
        <v>0</v>
      </c>
      <c r="L13" s="12" t="s">
        <v>0</v>
      </c>
      <c r="M13" s="12" t="s">
        <v>0</v>
      </c>
      <c r="N13" s="12" t="s">
        <v>0</v>
      </c>
      <c r="O13" s="12" t="s">
        <v>0</v>
      </c>
      <c r="P13" s="12" t="s">
        <v>0</v>
      </c>
      <c r="Q13" s="12" t="s">
        <v>0</v>
      </c>
      <c r="R13" s="12" t="s">
        <v>0</v>
      </c>
      <c r="S13" s="12" t="s">
        <v>0</v>
      </c>
      <c r="T13" s="12" t="s">
        <v>0</v>
      </c>
      <c r="U13" s="12" t="s">
        <v>0</v>
      </c>
      <c r="V13" s="10"/>
      <c r="W13" s="10"/>
      <c r="X13" s="10"/>
      <c r="Y13" s="2"/>
    </row>
    <row r="14" spans="1:25" ht="22.5" customHeight="1" x14ac:dyDescent="0.25">
      <c r="A14" s="599"/>
      <c r="B14" s="173" t="s">
        <v>193</v>
      </c>
      <c r="C14" s="165" t="s">
        <v>78</v>
      </c>
      <c r="D14" s="90">
        <f>'Event Data'!E88</f>
        <v>0</v>
      </c>
      <c r="E14" s="91">
        <f>D14*F14/$K$1</f>
        <v>0</v>
      </c>
      <c r="F14" s="292">
        <v>5.6410000000000002E-2</v>
      </c>
      <c r="G14" s="291" t="s">
        <v>232</v>
      </c>
      <c r="H14" s="175" t="s">
        <v>223</v>
      </c>
      <c r="I14" s="12" t="s">
        <v>0</v>
      </c>
      <c r="J14" s="12" t="s">
        <v>0</v>
      </c>
      <c r="K14" s="12" t="s">
        <v>0</v>
      </c>
      <c r="L14" s="12" t="s">
        <v>0</v>
      </c>
      <c r="M14" s="12" t="s">
        <v>0</v>
      </c>
      <c r="N14" s="12" t="s">
        <v>0</v>
      </c>
      <c r="O14" s="12" t="s">
        <v>0</v>
      </c>
      <c r="P14" s="12" t="s">
        <v>0</v>
      </c>
      <c r="Q14" s="12" t="s">
        <v>0</v>
      </c>
      <c r="R14" s="12" t="s">
        <v>0</v>
      </c>
      <c r="S14" s="12" t="s">
        <v>0</v>
      </c>
      <c r="T14" s="12" t="s">
        <v>0</v>
      </c>
      <c r="U14" s="12" t="s">
        <v>0</v>
      </c>
      <c r="V14" s="10"/>
      <c r="W14" s="10"/>
      <c r="X14" s="10"/>
      <c r="Y14" s="2"/>
    </row>
    <row r="15" spans="1:25" ht="20.65" customHeight="1" x14ac:dyDescent="0.25">
      <c r="A15" s="599"/>
      <c r="B15" s="173" t="s">
        <v>25</v>
      </c>
      <c r="C15" s="165" t="s">
        <v>78</v>
      </c>
      <c r="D15" s="90">
        <f>'Event Data'!E89</f>
        <v>0</v>
      </c>
      <c r="E15" s="91">
        <f>D15*F15/$K$1</f>
        <v>0</v>
      </c>
      <c r="F15" s="292">
        <v>3.0499999999999999E-2</v>
      </c>
      <c r="G15" s="291" t="s">
        <v>232</v>
      </c>
      <c r="H15" s="175" t="s">
        <v>223</v>
      </c>
      <c r="I15" s="12" t="s">
        <v>0</v>
      </c>
      <c r="J15" s="12" t="s">
        <v>0</v>
      </c>
      <c r="K15" s="12" t="s">
        <v>0</v>
      </c>
      <c r="L15" s="12" t="s">
        <v>0</v>
      </c>
      <c r="M15" s="12" t="s">
        <v>0</v>
      </c>
      <c r="N15" s="12" t="s">
        <v>0</v>
      </c>
      <c r="O15" s="12" t="s">
        <v>0</v>
      </c>
      <c r="P15" s="12" t="s">
        <v>0</v>
      </c>
      <c r="Q15" s="12" t="s">
        <v>0</v>
      </c>
      <c r="R15" s="12" t="s">
        <v>0</v>
      </c>
      <c r="S15" s="12" t="s">
        <v>0</v>
      </c>
      <c r="T15" s="12" t="s">
        <v>0</v>
      </c>
      <c r="U15" s="12" t="s">
        <v>0</v>
      </c>
      <c r="V15" s="10"/>
      <c r="W15" s="10"/>
      <c r="X15" s="10"/>
      <c r="Y15" s="2"/>
    </row>
    <row r="16" spans="1:25" ht="21" customHeight="1" thickBot="1" x14ac:dyDescent="0.3">
      <c r="A16" s="600"/>
      <c r="B16" s="167" t="s">
        <v>23</v>
      </c>
      <c r="C16" s="168" t="s">
        <v>78</v>
      </c>
      <c r="D16" s="170">
        <f>'Event Data'!E90</f>
        <v>0</v>
      </c>
      <c r="E16" s="171">
        <f>D16*F16/$K$1</f>
        <v>0</v>
      </c>
      <c r="F16" s="293">
        <v>0.36073</v>
      </c>
      <c r="G16" s="294" t="s">
        <v>232</v>
      </c>
      <c r="H16" s="169" t="s">
        <v>223</v>
      </c>
      <c r="I16" s="12" t="s">
        <v>0</v>
      </c>
      <c r="J16" s="12" t="s">
        <v>0</v>
      </c>
      <c r="K16" s="12" t="s">
        <v>0</v>
      </c>
      <c r="L16" s="12" t="s">
        <v>0</v>
      </c>
      <c r="M16" s="12" t="s">
        <v>0</v>
      </c>
      <c r="N16" s="12" t="s">
        <v>0</v>
      </c>
      <c r="O16" s="12" t="s">
        <v>0</v>
      </c>
      <c r="P16" s="12" t="s">
        <v>0</v>
      </c>
      <c r="Q16" s="12" t="s">
        <v>0</v>
      </c>
      <c r="R16" s="12" t="s">
        <v>0</v>
      </c>
      <c r="S16" s="12" t="s">
        <v>0</v>
      </c>
      <c r="T16" s="12" t="s">
        <v>0</v>
      </c>
      <c r="U16" s="12" t="s">
        <v>0</v>
      </c>
      <c r="V16" s="10"/>
      <c r="W16" s="10"/>
      <c r="X16" s="10"/>
      <c r="Y16" s="2"/>
    </row>
    <row r="17" spans="1:25" ht="16.5" thickBot="1" x14ac:dyDescent="0.3">
      <c r="A17" s="12" t="s">
        <v>0</v>
      </c>
      <c r="B17" s="12"/>
      <c r="C17" s="15"/>
      <c r="D17" s="15" t="s">
        <v>0</v>
      </c>
      <c r="E17" s="15" t="s">
        <v>0</v>
      </c>
      <c r="F17" s="12" t="s">
        <v>0</v>
      </c>
      <c r="G17" s="42" t="s">
        <v>0</v>
      </c>
      <c r="H17" s="12" t="s">
        <v>0</v>
      </c>
      <c r="I17" s="12" t="s">
        <v>0</v>
      </c>
      <c r="J17" s="12" t="s">
        <v>0</v>
      </c>
      <c r="K17" s="12" t="s">
        <v>0</v>
      </c>
      <c r="L17" s="12" t="s">
        <v>0</v>
      </c>
      <c r="M17" s="12" t="s">
        <v>0</v>
      </c>
      <c r="N17" s="12" t="s">
        <v>0</v>
      </c>
      <c r="O17" s="12" t="s">
        <v>0</v>
      </c>
      <c r="P17" s="12" t="s">
        <v>0</v>
      </c>
      <c r="Q17" s="12" t="s">
        <v>0</v>
      </c>
      <c r="R17" s="12" t="s">
        <v>0</v>
      </c>
      <c r="S17" s="12" t="s">
        <v>0</v>
      </c>
      <c r="T17" s="12" t="s">
        <v>0</v>
      </c>
      <c r="U17" s="12" t="s">
        <v>0</v>
      </c>
      <c r="V17" s="12" t="s">
        <v>0</v>
      </c>
      <c r="W17" s="12" t="s">
        <v>0</v>
      </c>
      <c r="X17" s="12" t="s">
        <v>0</v>
      </c>
      <c r="Y17" s="2"/>
    </row>
    <row r="18" spans="1:25" ht="35.25" thickBot="1" x14ac:dyDescent="0.3">
      <c r="A18" s="12" t="s">
        <v>0</v>
      </c>
      <c r="B18" s="12" t="s">
        <v>0</v>
      </c>
      <c r="C18" s="15"/>
      <c r="D18" s="63" t="s">
        <v>181</v>
      </c>
      <c r="E18" s="76">
        <f>SUM(E12:E16)</f>
        <v>0</v>
      </c>
      <c r="F18" s="12" t="s">
        <v>0</v>
      </c>
      <c r="G18" s="12" t="s">
        <v>0</v>
      </c>
      <c r="H18" s="12" t="s">
        <v>0</v>
      </c>
      <c r="I18" s="12" t="s">
        <v>0</v>
      </c>
      <c r="J18" s="12" t="s">
        <v>0</v>
      </c>
      <c r="K18" s="12" t="s">
        <v>0</v>
      </c>
      <c r="L18" s="12" t="s">
        <v>0</v>
      </c>
      <c r="M18" s="12" t="s">
        <v>0</v>
      </c>
      <c r="N18" s="12" t="s">
        <v>0</v>
      </c>
      <c r="O18" s="12" t="s">
        <v>0</v>
      </c>
      <c r="P18" s="12" t="s">
        <v>0</v>
      </c>
      <c r="Q18" s="12" t="s">
        <v>0</v>
      </c>
      <c r="R18" s="12" t="s">
        <v>0</v>
      </c>
      <c r="S18" s="12" t="s">
        <v>0</v>
      </c>
      <c r="T18" s="12" t="s">
        <v>0</v>
      </c>
      <c r="U18" s="12" t="s">
        <v>0</v>
      </c>
      <c r="V18" s="12" t="s">
        <v>0</v>
      </c>
      <c r="W18" s="12" t="s">
        <v>0</v>
      </c>
      <c r="X18" s="12" t="s">
        <v>0</v>
      </c>
      <c r="Y18" s="2"/>
    </row>
    <row r="19" spans="1:25" ht="15.75" x14ac:dyDescent="0.25">
      <c r="A19" s="12" t="s">
        <v>0</v>
      </c>
      <c r="B19" s="12" t="s">
        <v>0</v>
      </c>
      <c r="C19" s="15"/>
      <c r="D19" s="15" t="s">
        <v>0</v>
      </c>
      <c r="E19" s="15" t="s">
        <v>0</v>
      </c>
      <c r="F19" s="12" t="s">
        <v>0</v>
      </c>
      <c r="G19" s="12" t="s">
        <v>0</v>
      </c>
      <c r="H19" s="12" t="s">
        <v>0</v>
      </c>
      <c r="I19" s="12" t="s">
        <v>0</v>
      </c>
      <c r="J19" s="12" t="s">
        <v>0</v>
      </c>
      <c r="K19" s="12" t="s">
        <v>0</v>
      </c>
      <c r="L19" s="12" t="s">
        <v>0</v>
      </c>
      <c r="M19" s="12" t="s">
        <v>0</v>
      </c>
      <c r="N19" s="12" t="s">
        <v>0</v>
      </c>
      <c r="O19" s="12" t="s">
        <v>0</v>
      </c>
      <c r="P19" s="12" t="s">
        <v>0</v>
      </c>
      <c r="Q19" s="12" t="s">
        <v>0</v>
      </c>
      <c r="R19" s="12" t="s">
        <v>0</v>
      </c>
      <c r="S19" s="12" t="s">
        <v>0</v>
      </c>
      <c r="T19" s="12" t="s">
        <v>0</v>
      </c>
      <c r="U19" s="12" t="s">
        <v>0</v>
      </c>
      <c r="V19" s="12" t="s">
        <v>0</v>
      </c>
      <c r="W19" s="12" t="s">
        <v>0</v>
      </c>
      <c r="X19" s="12" t="s">
        <v>0</v>
      </c>
      <c r="Y19" s="2"/>
    </row>
    <row r="20" spans="1:25" ht="18" thickBot="1" x14ac:dyDescent="0.3">
      <c r="A20" s="8" t="s">
        <v>147</v>
      </c>
      <c r="B20" s="9" t="s">
        <v>0</v>
      </c>
      <c r="C20" s="14"/>
      <c r="D20" s="14" t="s">
        <v>0</v>
      </c>
      <c r="E20" s="14" t="s">
        <v>0</v>
      </c>
      <c r="F20" s="9" t="s">
        <v>0</v>
      </c>
      <c r="G20" s="9" t="s">
        <v>0</v>
      </c>
      <c r="H20" s="9" t="s">
        <v>0</v>
      </c>
      <c r="I20" s="27" t="s">
        <v>0</v>
      </c>
      <c r="J20" s="27" t="s">
        <v>0</v>
      </c>
      <c r="K20" s="27" t="s">
        <v>0</v>
      </c>
      <c r="L20" s="12" t="s">
        <v>0</v>
      </c>
      <c r="M20" s="27" t="s">
        <v>0</v>
      </c>
      <c r="N20" s="27" t="s">
        <v>0</v>
      </c>
      <c r="O20" s="27" t="s">
        <v>0</v>
      </c>
      <c r="P20" s="27" t="s">
        <v>0</v>
      </c>
      <c r="Q20" s="27" t="s">
        <v>0</v>
      </c>
      <c r="R20" s="27" t="s">
        <v>0</v>
      </c>
      <c r="S20" s="27" t="s">
        <v>0</v>
      </c>
      <c r="T20" s="27" t="s">
        <v>0</v>
      </c>
      <c r="U20" s="27" t="s">
        <v>0</v>
      </c>
      <c r="V20" s="29"/>
      <c r="W20" s="29"/>
      <c r="X20" s="29"/>
      <c r="Y20" s="2"/>
    </row>
    <row r="21" spans="1:25" ht="19.5" thickBot="1" x14ac:dyDescent="0.3">
      <c r="A21" s="227" t="s">
        <v>1</v>
      </c>
      <c r="B21" s="228" t="s">
        <v>2</v>
      </c>
      <c r="C21" s="229" t="s">
        <v>95</v>
      </c>
      <c r="D21" s="57" t="s">
        <v>105</v>
      </c>
      <c r="E21" s="25" t="s">
        <v>102</v>
      </c>
      <c r="F21" s="30" t="s">
        <v>16</v>
      </c>
      <c r="G21" s="230" t="s">
        <v>12</v>
      </c>
      <c r="H21" s="231" t="s">
        <v>6</v>
      </c>
      <c r="I21" s="12" t="s">
        <v>0</v>
      </c>
      <c r="J21" s="12" t="s">
        <v>0</v>
      </c>
      <c r="K21" s="12" t="s">
        <v>0</v>
      </c>
      <c r="L21" s="12" t="s">
        <v>0</v>
      </c>
      <c r="M21" s="12" t="s">
        <v>0</v>
      </c>
      <c r="N21" s="12" t="s">
        <v>0</v>
      </c>
      <c r="O21" s="12" t="s">
        <v>0</v>
      </c>
      <c r="P21" s="12" t="s">
        <v>0</v>
      </c>
      <c r="Q21" s="12" t="s">
        <v>0</v>
      </c>
      <c r="R21" s="12" t="s">
        <v>0</v>
      </c>
      <c r="S21" s="12" t="s">
        <v>0</v>
      </c>
      <c r="T21" s="12" t="s">
        <v>0</v>
      </c>
      <c r="U21" s="12" t="s">
        <v>0</v>
      </c>
      <c r="V21" s="10"/>
      <c r="W21" s="10"/>
      <c r="X21" s="10"/>
      <c r="Y21" s="2"/>
    </row>
    <row r="22" spans="1:25" ht="19.5" thickBot="1" x14ac:dyDescent="0.3">
      <c r="A22" s="51" t="s">
        <v>26</v>
      </c>
      <c r="B22" s="69" t="s">
        <v>27</v>
      </c>
      <c r="C22" s="236" t="s">
        <v>367</v>
      </c>
      <c r="D22" s="237">
        <f>'Event Data'!E91/1000</f>
        <v>0</v>
      </c>
      <c r="E22" s="238">
        <f>D22*F22/$K$1</f>
        <v>0</v>
      </c>
      <c r="F22" s="52">
        <v>0.38500000000000001</v>
      </c>
      <c r="G22" s="52" t="s">
        <v>119</v>
      </c>
      <c r="H22" s="235" t="s">
        <v>207</v>
      </c>
      <c r="I22" s="12" t="s">
        <v>0</v>
      </c>
      <c r="J22" s="12" t="s">
        <v>0</v>
      </c>
      <c r="K22" s="12" t="s">
        <v>0</v>
      </c>
      <c r="L22" s="12" t="s">
        <v>0</v>
      </c>
      <c r="M22" s="12" t="s">
        <v>0</v>
      </c>
      <c r="N22" s="12" t="s">
        <v>0</v>
      </c>
      <c r="O22" s="12" t="s">
        <v>0</v>
      </c>
      <c r="P22" s="12" t="s">
        <v>0</v>
      </c>
      <c r="Q22" s="12" t="s">
        <v>0</v>
      </c>
      <c r="R22" s="12" t="s">
        <v>0</v>
      </c>
      <c r="S22" s="12" t="s">
        <v>0</v>
      </c>
      <c r="T22" s="12" t="s">
        <v>0</v>
      </c>
      <c r="U22" s="12" t="s">
        <v>0</v>
      </c>
      <c r="V22" s="10"/>
      <c r="W22" s="10"/>
      <c r="X22" s="10"/>
      <c r="Y22" s="2"/>
    </row>
    <row r="23" spans="1:25" ht="16.5" thickBot="1" x14ac:dyDescent="0.3">
      <c r="A23" s="12" t="s">
        <v>0</v>
      </c>
      <c r="B23" s="12" t="s">
        <v>0</v>
      </c>
      <c r="C23" s="15"/>
      <c r="D23" s="15" t="s">
        <v>0</v>
      </c>
      <c r="E23" s="15" t="s">
        <v>0</v>
      </c>
      <c r="F23" s="12" t="s">
        <v>0</v>
      </c>
      <c r="G23" s="12" t="s">
        <v>0</v>
      </c>
      <c r="H23" s="12" t="s">
        <v>0</v>
      </c>
      <c r="I23" s="12" t="s">
        <v>0</v>
      </c>
      <c r="J23" s="12" t="s">
        <v>0</v>
      </c>
      <c r="K23" s="12" t="s">
        <v>0</v>
      </c>
      <c r="L23" s="12" t="s">
        <v>0</v>
      </c>
      <c r="M23" s="12" t="s">
        <v>0</v>
      </c>
      <c r="N23" s="12" t="s">
        <v>0</v>
      </c>
      <c r="O23" s="12" t="s">
        <v>0</v>
      </c>
      <c r="P23" s="12" t="s">
        <v>0</v>
      </c>
      <c r="Q23" s="12" t="s">
        <v>0</v>
      </c>
      <c r="R23" s="12" t="s">
        <v>0</v>
      </c>
      <c r="S23" s="12" t="s">
        <v>0</v>
      </c>
      <c r="T23" s="12" t="s">
        <v>0</v>
      </c>
      <c r="U23" s="12" t="s">
        <v>0</v>
      </c>
      <c r="V23" s="12" t="s">
        <v>0</v>
      </c>
      <c r="W23" s="12" t="s">
        <v>0</v>
      </c>
      <c r="X23" s="12" t="s">
        <v>0</v>
      </c>
      <c r="Y23" s="2"/>
    </row>
    <row r="24" spans="1:25" ht="35.25" thickBot="1" x14ac:dyDescent="0.3">
      <c r="A24" s="12" t="s">
        <v>0</v>
      </c>
      <c r="B24" s="12" t="s">
        <v>0</v>
      </c>
      <c r="C24" s="15"/>
      <c r="D24" s="63" t="s">
        <v>182</v>
      </c>
      <c r="E24" s="76">
        <f>E22</f>
        <v>0</v>
      </c>
      <c r="F24" s="12" t="s">
        <v>0</v>
      </c>
      <c r="G24" s="12" t="s">
        <v>0</v>
      </c>
      <c r="H24" s="12" t="s">
        <v>0</v>
      </c>
      <c r="I24" s="12" t="s">
        <v>0</v>
      </c>
      <c r="J24" s="12" t="s">
        <v>0</v>
      </c>
      <c r="K24" s="12" t="s">
        <v>0</v>
      </c>
      <c r="L24" s="12" t="s">
        <v>0</v>
      </c>
      <c r="M24" s="12" t="s">
        <v>0</v>
      </c>
      <c r="N24" s="12" t="s">
        <v>0</v>
      </c>
      <c r="O24" s="12" t="s">
        <v>0</v>
      </c>
      <c r="P24" s="12" t="s">
        <v>0</v>
      </c>
      <c r="Q24" s="12" t="s">
        <v>0</v>
      </c>
      <c r="R24" s="12" t="s">
        <v>0</v>
      </c>
      <c r="S24" s="12" t="s">
        <v>0</v>
      </c>
      <c r="T24" s="12" t="s">
        <v>0</v>
      </c>
      <c r="U24" s="12" t="s">
        <v>0</v>
      </c>
      <c r="V24" s="12" t="s">
        <v>0</v>
      </c>
      <c r="W24" s="12" t="s">
        <v>0</v>
      </c>
      <c r="X24" s="12" t="s">
        <v>0</v>
      </c>
      <c r="Y24" s="2"/>
    </row>
    <row r="25" spans="1:25" ht="15.75" x14ac:dyDescent="0.25">
      <c r="A25" s="12" t="s">
        <v>0</v>
      </c>
      <c r="B25" s="12" t="s">
        <v>0</v>
      </c>
      <c r="C25" s="15"/>
      <c r="D25" s="15" t="s">
        <v>0</v>
      </c>
      <c r="E25" s="15" t="s">
        <v>0</v>
      </c>
      <c r="F25" s="12" t="s">
        <v>0</v>
      </c>
      <c r="G25" s="12" t="s">
        <v>0</v>
      </c>
      <c r="H25" s="12" t="s">
        <v>0</v>
      </c>
      <c r="I25" s="12" t="s">
        <v>0</v>
      </c>
      <c r="J25" s="12" t="s">
        <v>0</v>
      </c>
      <c r="K25" s="12" t="s">
        <v>0</v>
      </c>
      <c r="L25" s="12" t="s">
        <v>0</v>
      </c>
      <c r="M25" s="12" t="s">
        <v>0</v>
      </c>
      <c r="N25" s="12" t="s">
        <v>0</v>
      </c>
      <c r="O25" s="12" t="s">
        <v>0</v>
      </c>
      <c r="P25" s="12" t="s">
        <v>0</v>
      </c>
      <c r="Q25" s="12" t="s">
        <v>0</v>
      </c>
      <c r="R25" s="12" t="s">
        <v>0</v>
      </c>
      <c r="S25" s="12" t="s">
        <v>0</v>
      </c>
      <c r="T25" s="12" t="s">
        <v>0</v>
      </c>
      <c r="U25" s="12" t="s">
        <v>0</v>
      </c>
      <c r="V25" s="12" t="s">
        <v>0</v>
      </c>
      <c r="W25" s="12" t="s">
        <v>0</v>
      </c>
      <c r="X25" s="12" t="s">
        <v>0</v>
      </c>
      <c r="Y25" s="2"/>
    </row>
    <row r="26" spans="1:25" ht="15.75" x14ac:dyDescent="0.25">
      <c r="A26" s="12" t="s">
        <v>0</v>
      </c>
      <c r="B26" s="12" t="s">
        <v>0</v>
      </c>
      <c r="C26" s="15"/>
      <c r="D26" s="15" t="s">
        <v>0</v>
      </c>
      <c r="E26" s="15" t="s">
        <v>0</v>
      </c>
      <c r="F26" s="12" t="s">
        <v>0</v>
      </c>
      <c r="G26" s="12" t="s">
        <v>0</v>
      </c>
      <c r="H26" s="12" t="s">
        <v>0</v>
      </c>
      <c r="I26" s="12" t="s">
        <v>0</v>
      </c>
      <c r="J26" s="12" t="s">
        <v>0</v>
      </c>
      <c r="K26" s="12" t="s">
        <v>0</v>
      </c>
      <c r="L26" s="12" t="s">
        <v>0</v>
      </c>
      <c r="M26" s="12" t="s">
        <v>0</v>
      </c>
      <c r="N26" s="12" t="s">
        <v>0</v>
      </c>
      <c r="O26" s="12" t="s">
        <v>0</v>
      </c>
      <c r="P26" s="12" t="s">
        <v>0</v>
      </c>
      <c r="Q26" s="12" t="s">
        <v>0</v>
      </c>
      <c r="R26" s="12" t="s">
        <v>0</v>
      </c>
      <c r="S26" s="12" t="s">
        <v>0</v>
      </c>
      <c r="T26" s="12" t="s">
        <v>0</v>
      </c>
      <c r="U26" s="12" t="s">
        <v>0</v>
      </c>
      <c r="V26" s="12" t="s">
        <v>0</v>
      </c>
      <c r="W26" s="12" t="s">
        <v>0</v>
      </c>
      <c r="X26" s="12" t="s">
        <v>0</v>
      </c>
      <c r="Y26" s="2"/>
    </row>
    <row r="27" spans="1:25" ht="15.75" x14ac:dyDescent="0.25">
      <c r="A27" s="12" t="s">
        <v>0</v>
      </c>
      <c r="B27" s="12" t="s">
        <v>0</v>
      </c>
      <c r="C27" s="15"/>
      <c r="D27" s="15" t="s">
        <v>0</v>
      </c>
      <c r="E27" s="15" t="s">
        <v>0</v>
      </c>
      <c r="F27" s="12" t="s">
        <v>0</v>
      </c>
      <c r="G27" s="12" t="s">
        <v>0</v>
      </c>
      <c r="H27" s="12" t="s">
        <v>0</v>
      </c>
      <c r="I27" s="12" t="s">
        <v>0</v>
      </c>
      <c r="J27" s="12" t="s">
        <v>0</v>
      </c>
      <c r="K27" s="12" t="s">
        <v>0</v>
      </c>
      <c r="L27" s="12" t="s">
        <v>0</v>
      </c>
      <c r="M27" s="12" t="s">
        <v>0</v>
      </c>
      <c r="N27" s="12" t="s">
        <v>0</v>
      </c>
      <c r="O27" s="12" t="s">
        <v>0</v>
      </c>
      <c r="P27" s="12" t="s">
        <v>0</v>
      </c>
      <c r="Q27" s="12" t="s">
        <v>0</v>
      </c>
      <c r="R27" s="12" t="s">
        <v>0</v>
      </c>
      <c r="S27" s="12" t="s">
        <v>0</v>
      </c>
      <c r="T27" s="12" t="s">
        <v>0</v>
      </c>
      <c r="U27" s="12" t="s">
        <v>0</v>
      </c>
      <c r="V27" s="12" t="s">
        <v>0</v>
      </c>
      <c r="W27" s="12" t="s">
        <v>0</v>
      </c>
      <c r="X27" s="12" t="s">
        <v>0</v>
      </c>
      <c r="Y27" s="2"/>
    </row>
    <row r="28" spans="1:25" ht="15.75" x14ac:dyDescent="0.25">
      <c r="A28" s="12" t="s">
        <v>0</v>
      </c>
      <c r="B28" s="12" t="s">
        <v>0</v>
      </c>
      <c r="C28" s="15"/>
      <c r="D28" s="15" t="s">
        <v>0</v>
      </c>
      <c r="E28" s="15" t="s">
        <v>0</v>
      </c>
      <c r="F28" s="12" t="s">
        <v>0</v>
      </c>
      <c r="G28" s="12" t="s">
        <v>0</v>
      </c>
      <c r="H28" s="12" t="s">
        <v>0</v>
      </c>
      <c r="I28" s="12" t="s">
        <v>0</v>
      </c>
      <c r="J28" s="12" t="s">
        <v>0</v>
      </c>
      <c r="K28" s="12" t="s">
        <v>0</v>
      </c>
      <c r="L28" s="12" t="s">
        <v>0</v>
      </c>
      <c r="M28" s="12" t="s">
        <v>0</v>
      </c>
      <c r="N28" s="12" t="s">
        <v>0</v>
      </c>
      <c r="O28" s="12" t="s">
        <v>0</v>
      </c>
      <c r="P28" s="12" t="s">
        <v>0</v>
      </c>
      <c r="Q28" s="12" t="s">
        <v>0</v>
      </c>
      <c r="R28" s="12" t="s">
        <v>0</v>
      </c>
      <c r="S28" s="12" t="s">
        <v>0</v>
      </c>
      <c r="T28" s="12" t="s">
        <v>0</v>
      </c>
      <c r="U28" s="12" t="s">
        <v>0</v>
      </c>
      <c r="V28" s="12" t="s">
        <v>0</v>
      </c>
      <c r="W28" s="12" t="s">
        <v>0</v>
      </c>
      <c r="X28" s="12" t="s">
        <v>0</v>
      </c>
      <c r="Y28" s="2"/>
    </row>
    <row r="29" spans="1:25" ht="15.75" x14ac:dyDescent="0.25">
      <c r="A29" s="12" t="s">
        <v>0</v>
      </c>
      <c r="B29" s="12" t="s">
        <v>0</v>
      </c>
      <c r="C29" s="15"/>
      <c r="D29" s="15" t="s">
        <v>0</v>
      </c>
      <c r="E29" s="15" t="s">
        <v>0</v>
      </c>
      <c r="F29" s="12" t="s">
        <v>0</v>
      </c>
      <c r="G29" s="12" t="s">
        <v>0</v>
      </c>
      <c r="H29" s="12" t="s">
        <v>0</v>
      </c>
      <c r="I29" s="12" t="s">
        <v>0</v>
      </c>
      <c r="J29" s="12" t="s">
        <v>0</v>
      </c>
      <c r="K29" s="12" t="s">
        <v>0</v>
      </c>
      <c r="L29" s="12" t="s">
        <v>0</v>
      </c>
      <c r="M29" s="12" t="s">
        <v>0</v>
      </c>
      <c r="N29" s="12" t="s">
        <v>0</v>
      </c>
      <c r="O29" s="12" t="s">
        <v>0</v>
      </c>
      <c r="P29" s="12" t="s">
        <v>0</v>
      </c>
      <c r="Q29" s="12" t="s">
        <v>0</v>
      </c>
      <c r="R29" s="12" t="s">
        <v>0</v>
      </c>
      <c r="S29" s="12" t="s">
        <v>0</v>
      </c>
      <c r="T29" s="12" t="s">
        <v>0</v>
      </c>
      <c r="U29" s="12" t="s">
        <v>0</v>
      </c>
      <c r="V29" s="12" t="s">
        <v>0</v>
      </c>
      <c r="W29" s="12" t="s">
        <v>0</v>
      </c>
      <c r="X29" s="12" t="s">
        <v>0</v>
      </c>
      <c r="Y29" s="2"/>
    </row>
    <row r="30" spans="1:25" ht="15.75" x14ac:dyDescent="0.25">
      <c r="A30" s="12" t="s">
        <v>0</v>
      </c>
      <c r="B30" s="12" t="s">
        <v>0</v>
      </c>
      <c r="C30" s="15"/>
      <c r="D30" s="15" t="s">
        <v>0</v>
      </c>
      <c r="E30" s="15" t="s">
        <v>0</v>
      </c>
      <c r="F30" s="12" t="s">
        <v>0</v>
      </c>
      <c r="G30" s="12" t="s">
        <v>0</v>
      </c>
      <c r="H30" s="12" t="s">
        <v>0</v>
      </c>
      <c r="I30" s="12" t="s">
        <v>0</v>
      </c>
      <c r="J30" s="12" t="s">
        <v>0</v>
      </c>
      <c r="K30" s="12" t="s">
        <v>0</v>
      </c>
      <c r="L30" s="12" t="s">
        <v>0</v>
      </c>
      <c r="M30" s="12" t="s">
        <v>0</v>
      </c>
      <c r="N30" s="12" t="s">
        <v>0</v>
      </c>
      <c r="O30" s="12" t="s">
        <v>0</v>
      </c>
      <c r="P30" s="12" t="s">
        <v>0</v>
      </c>
      <c r="Q30" s="12" t="s">
        <v>0</v>
      </c>
      <c r="R30" s="12" t="s">
        <v>0</v>
      </c>
      <c r="S30" s="12" t="s">
        <v>0</v>
      </c>
      <c r="T30" s="12" t="s">
        <v>0</v>
      </c>
      <c r="U30" s="12" t="s">
        <v>0</v>
      </c>
      <c r="V30" s="12" t="s">
        <v>0</v>
      </c>
      <c r="W30" s="12" t="s">
        <v>0</v>
      </c>
      <c r="X30" s="12" t="s">
        <v>0</v>
      </c>
      <c r="Y30" s="2"/>
    </row>
    <row r="31" spans="1:25" ht="15.75" x14ac:dyDescent="0.25">
      <c r="A31" s="12" t="s">
        <v>0</v>
      </c>
      <c r="B31" s="12" t="s">
        <v>0</v>
      </c>
      <c r="C31" s="15"/>
      <c r="D31" s="15" t="s">
        <v>0</v>
      </c>
      <c r="E31" s="15" t="s">
        <v>0</v>
      </c>
      <c r="F31" s="12" t="s">
        <v>0</v>
      </c>
      <c r="G31" s="12" t="s">
        <v>0</v>
      </c>
      <c r="H31" s="12" t="s">
        <v>0</v>
      </c>
      <c r="I31" s="12" t="s">
        <v>0</v>
      </c>
      <c r="J31" s="12" t="s">
        <v>0</v>
      </c>
      <c r="K31" s="12" t="s">
        <v>0</v>
      </c>
      <c r="L31" s="12" t="s">
        <v>0</v>
      </c>
      <c r="M31" s="12" t="s">
        <v>0</v>
      </c>
      <c r="N31" s="12" t="s">
        <v>0</v>
      </c>
      <c r="O31" s="12" t="s">
        <v>0</v>
      </c>
      <c r="P31" s="12" t="s">
        <v>0</v>
      </c>
      <c r="Q31" s="12" t="s">
        <v>0</v>
      </c>
      <c r="R31" s="12" t="s">
        <v>0</v>
      </c>
      <c r="S31" s="12" t="s">
        <v>0</v>
      </c>
      <c r="T31" s="12" t="s">
        <v>0</v>
      </c>
      <c r="U31" s="12" t="s">
        <v>0</v>
      </c>
      <c r="V31" s="12" t="s">
        <v>0</v>
      </c>
      <c r="W31" s="12" t="s">
        <v>0</v>
      </c>
      <c r="X31" s="12" t="s">
        <v>0</v>
      </c>
      <c r="Y31" s="2"/>
    </row>
    <row r="32" spans="1:25" ht="15.75" x14ac:dyDescent="0.25">
      <c r="A32" s="12" t="s">
        <v>0</v>
      </c>
      <c r="B32" s="12" t="s">
        <v>0</v>
      </c>
      <c r="C32" s="15"/>
      <c r="D32" s="15" t="s">
        <v>0</v>
      </c>
      <c r="E32" s="15" t="s">
        <v>0</v>
      </c>
      <c r="F32" s="12" t="s">
        <v>0</v>
      </c>
      <c r="G32" s="12" t="s">
        <v>0</v>
      </c>
      <c r="H32" s="12" t="s">
        <v>0</v>
      </c>
      <c r="I32" s="12" t="s">
        <v>0</v>
      </c>
      <c r="J32" s="12" t="s">
        <v>0</v>
      </c>
      <c r="K32" s="12" t="s">
        <v>0</v>
      </c>
      <c r="L32" s="12" t="s">
        <v>0</v>
      </c>
      <c r="M32" s="12" t="s">
        <v>0</v>
      </c>
      <c r="N32" s="12" t="s">
        <v>0</v>
      </c>
      <c r="O32" s="12" t="s">
        <v>0</v>
      </c>
      <c r="P32" s="12" t="s">
        <v>0</v>
      </c>
      <c r="Q32" s="12" t="s">
        <v>0</v>
      </c>
      <c r="R32" s="12" t="s">
        <v>0</v>
      </c>
      <c r="S32" s="12" t="s">
        <v>0</v>
      </c>
      <c r="T32" s="12" t="s">
        <v>0</v>
      </c>
      <c r="U32" s="12" t="s">
        <v>0</v>
      </c>
      <c r="V32" s="12" t="s">
        <v>0</v>
      </c>
      <c r="W32" s="12" t="s">
        <v>0</v>
      </c>
      <c r="X32" s="12" t="s">
        <v>0</v>
      </c>
      <c r="Y32" s="2"/>
    </row>
    <row r="33" spans="1:25" ht="15.75" x14ac:dyDescent="0.25">
      <c r="A33" s="12" t="s">
        <v>0</v>
      </c>
      <c r="B33" s="12" t="s">
        <v>0</v>
      </c>
      <c r="C33" s="15"/>
      <c r="D33" s="15" t="s">
        <v>0</v>
      </c>
      <c r="E33" s="15" t="s">
        <v>0</v>
      </c>
      <c r="F33" s="12" t="s">
        <v>0</v>
      </c>
      <c r="G33" s="12" t="s">
        <v>0</v>
      </c>
      <c r="H33" s="12" t="s">
        <v>0</v>
      </c>
      <c r="I33" s="12" t="s">
        <v>0</v>
      </c>
      <c r="J33" s="12" t="s">
        <v>0</v>
      </c>
      <c r="K33" s="12" t="s">
        <v>0</v>
      </c>
      <c r="L33" s="12" t="s">
        <v>0</v>
      </c>
      <c r="M33" s="12" t="s">
        <v>0</v>
      </c>
      <c r="N33" s="12" t="s">
        <v>0</v>
      </c>
      <c r="O33" s="12" t="s">
        <v>0</v>
      </c>
      <c r="P33" s="12" t="s">
        <v>0</v>
      </c>
      <c r="Q33" s="12" t="s">
        <v>0</v>
      </c>
      <c r="R33" s="12" t="s">
        <v>0</v>
      </c>
      <c r="S33" s="12" t="s">
        <v>0</v>
      </c>
      <c r="T33" s="12" t="s">
        <v>0</v>
      </c>
      <c r="U33" s="12" t="s">
        <v>0</v>
      </c>
      <c r="V33" s="12" t="s">
        <v>0</v>
      </c>
      <c r="W33" s="12" t="s">
        <v>0</v>
      </c>
      <c r="X33" s="12" t="s">
        <v>0</v>
      </c>
      <c r="Y33" s="2"/>
    </row>
    <row r="34" spans="1:25" ht="15.75" x14ac:dyDescent="0.25">
      <c r="A34" s="12" t="s">
        <v>0</v>
      </c>
      <c r="B34" s="12" t="s">
        <v>0</v>
      </c>
      <c r="C34" s="15"/>
      <c r="D34" s="15" t="s">
        <v>0</v>
      </c>
      <c r="E34" s="15" t="s">
        <v>0</v>
      </c>
      <c r="F34" s="12" t="s">
        <v>0</v>
      </c>
      <c r="G34" s="12" t="s">
        <v>0</v>
      </c>
      <c r="H34" s="12" t="s">
        <v>0</v>
      </c>
      <c r="I34" s="12" t="s">
        <v>0</v>
      </c>
      <c r="J34" s="12" t="s">
        <v>0</v>
      </c>
      <c r="K34" s="12" t="s">
        <v>0</v>
      </c>
      <c r="L34" s="12" t="s">
        <v>0</v>
      </c>
      <c r="M34" s="12" t="s">
        <v>0</v>
      </c>
      <c r="N34" s="12" t="s">
        <v>0</v>
      </c>
      <c r="O34" s="12" t="s">
        <v>0</v>
      </c>
      <c r="P34" s="12" t="s">
        <v>0</v>
      </c>
      <c r="Q34" s="12" t="s">
        <v>0</v>
      </c>
      <c r="R34" s="12" t="s">
        <v>0</v>
      </c>
      <c r="S34" s="12" t="s">
        <v>0</v>
      </c>
      <c r="T34" s="12" t="s">
        <v>0</v>
      </c>
      <c r="U34" s="12" t="s">
        <v>0</v>
      </c>
      <c r="V34" s="12" t="s">
        <v>0</v>
      </c>
      <c r="W34" s="12" t="s">
        <v>0</v>
      </c>
      <c r="X34" s="12" t="s">
        <v>0</v>
      </c>
      <c r="Y34" s="2"/>
    </row>
    <row r="35" spans="1:25" ht="15.75" x14ac:dyDescent="0.25">
      <c r="A35" s="12" t="s">
        <v>0</v>
      </c>
      <c r="B35" s="12" t="s">
        <v>0</v>
      </c>
      <c r="C35" s="15"/>
      <c r="D35" s="15" t="s">
        <v>0</v>
      </c>
      <c r="E35" s="15" t="s">
        <v>0</v>
      </c>
      <c r="F35" s="12" t="s">
        <v>0</v>
      </c>
      <c r="G35" s="12" t="s">
        <v>0</v>
      </c>
      <c r="H35" s="12" t="s">
        <v>0</v>
      </c>
      <c r="I35" s="12" t="s">
        <v>0</v>
      </c>
      <c r="J35" s="12" t="s">
        <v>0</v>
      </c>
      <c r="K35" s="12" t="s">
        <v>0</v>
      </c>
      <c r="L35" s="12" t="s">
        <v>0</v>
      </c>
      <c r="M35" s="12" t="s">
        <v>0</v>
      </c>
      <c r="N35" s="12" t="s">
        <v>0</v>
      </c>
      <c r="O35" s="12" t="s">
        <v>0</v>
      </c>
      <c r="P35" s="12" t="s">
        <v>0</v>
      </c>
      <c r="Q35" s="12" t="s">
        <v>0</v>
      </c>
      <c r="R35" s="12" t="s">
        <v>0</v>
      </c>
      <c r="S35" s="12" t="s">
        <v>0</v>
      </c>
      <c r="T35" s="12" t="s">
        <v>0</v>
      </c>
      <c r="U35" s="12" t="s">
        <v>0</v>
      </c>
      <c r="V35" s="12" t="s">
        <v>0</v>
      </c>
      <c r="W35" s="12" t="s">
        <v>0</v>
      </c>
      <c r="X35" s="12" t="s">
        <v>0</v>
      </c>
      <c r="Y35" s="2"/>
    </row>
    <row r="36" spans="1:25" ht="15.75" x14ac:dyDescent="0.25">
      <c r="A36" s="12" t="s">
        <v>0</v>
      </c>
      <c r="B36" s="12" t="s">
        <v>0</v>
      </c>
      <c r="C36" s="15"/>
      <c r="D36" s="15" t="s">
        <v>0</v>
      </c>
      <c r="E36" s="15" t="s">
        <v>0</v>
      </c>
      <c r="F36" s="12" t="s">
        <v>0</v>
      </c>
      <c r="G36" s="12" t="s">
        <v>0</v>
      </c>
      <c r="H36" s="12" t="s">
        <v>0</v>
      </c>
      <c r="I36" s="12" t="s">
        <v>0</v>
      </c>
      <c r="J36" s="12" t="s">
        <v>0</v>
      </c>
      <c r="K36" s="12" t="s">
        <v>0</v>
      </c>
      <c r="L36" s="12" t="s">
        <v>0</v>
      </c>
      <c r="M36" s="12" t="s">
        <v>0</v>
      </c>
      <c r="N36" s="12" t="s">
        <v>0</v>
      </c>
      <c r="O36" s="12" t="s">
        <v>0</v>
      </c>
      <c r="P36" s="12" t="s">
        <v>0</v>
      </c>
      <c r="Q36" s="12" t="s">
        <v>0</v>
      </c>
      <c r="R36" s="12" t="s">
        <v>0</v>
      </c>
      <c r="S36" s="12" t="s">
        <v>0</v>
      </c>
      <c r="T36" s="12" t="s">
        <v>0</v>
      </c>
      <c r="U36" s="12" t="s">
        <v>0</v>
      </c>
      <c r="V36" s="12" t="s">
        <v>0</v>
      </c>
      <c r="W36" s="12" t="s">
        <v>0</v>
      </c>
      <c r="X36" s="12" t="s">
        <v>0</v>
      </c>
      <c r="Y36" s="2"/>
    </row>
    <row r="37" spans="1:25" ht="15.75" x14ac:dyDescent="0.25">
      <c r="A37" s="12" t="s">
        <v>0</v>
      </c>
      <c r="B37" s="12" t="s">
        <v>0</v>
      </c>
      <c r="C37" s="15"/>
      <c r="D37" s="15" t="s">
        <v>0</v>
      </c>
      <c r="E37" s="15" t="s">
        <v>0</v>
      </c>
      <c r="F37" s="12" t="s">
        <v>0</v>
      </c>
      <c r="G37" s="12" t="s">
        <v>0</v>
      </c>
      <c r="H37" s="12" t="s">
        <v>0</v>
      </c>
      <c r="I37" s="12" t="s">
        <v>0</v>
      </c>
      <c r="J37" s="12" t="s">
        <v>0</v>
      </c>
      <c r="K37" s="12" t="s">
        <v>0</v>
      </c>
      <c r="L37" s="12" t="s">
        <v>0</v>
      </c>
      <c r="M37" s="12" t="s">
        <v>0</v>
      </c>
      <c r="N37" s="12" t="s">
        <v>0</v>
      </c>
      <c r="O37" s="12" t="s">
        <v>0</v>
      </c>
      <c r="P37" s="12" t="s">
        <v>0</v>
      </c>
      <c r="Q37" s="12" t="s">
        <v>0</v>
      </c>
      <c r="R37" s="12" t="s">
        <v>0</v>
      </c>
      <c r="S37" s="12" t="s">
        <v>0</v>
      </c>
      <c r="T37" s="12" t="s">
        <v>0</v>
      </c>
      <c r="U37" s="12" t="s">
        <v>0</v>
      </c>
      <c r="V37" s="12" t="s">
        <v>0</v>
      </c>
      <c r="W37" s="12" t="s">
        <v>0</v>
      </c>
      <c r="X37" s="12" t="s">
        <v>0</v>
      </c>
      <c r="Y37" s="2"/>
    </row>
    <row r="38" spans="1:25" ht="15.75" x14ac:dyDescent="0.25">
      <c r="A38" s="12" t="s">
        <v>0</v>
      </c>
      <c r="B38" s="12" t="s">
        <v>0</v>
      </c>
      <c r="C38" s="15"/>
      <c r="D38" s="15" t="s">
        <v>0</v>
      </c>
      <c r="E38" s="15" t="s">
        <v>0</v>
      </c>
      <c r="F38" s="12" t="s">
        <v>0</v>
      </c>
      <c r="G38" s="12" t="s">
        <v>0</v>
      </c>
      <c r="H38" s="12" t="s">
        <v>0</v>
      </c>
      <c r="I38" s="12" t="s">
        <v>0</v>
      </c>
      <c r="J38" s="12" t="s">
        <v>0</v>
      </c>
      <c r="K38" s="12" t="s">
        <v>0</v>
      </c>
      <c r="L38" s="12" t="s">
        <v>0</v>
      </c>
      <c r="M38" s="12" t="s">
        <v>0</v>
      </c>
      <c r="N38" s="12" t="s">
        <v>0</v>
      </c>
      <c r="O38" s="12" t="s">
        <v>0</v>
      </c>
      <c r="P38" s="12" t="s">
        <v>0</v>
      </c>
      <c r="Q38" s="12" t="s">
        <v>0</v>
      </c>
      <c r="R38" s="12" t="s">
        <v>0</v>
      </c>
      <c r="S38" s="12" t="s">
        <v>0</v>
      </c>
      <c r="T38" s="12" t="s">
        <v>0</v>
      </c>
      <c r="U38" s="12" t="s">
        <v>0</v>
      </c>
      <c r="V38" s="12" t="s">
        <v>0</v>
      </c>
      <c r="W38" s="12" t="s">
        <v>0</v>
      </c>
      <c r="X38" s="12" t="s">
        <v>0</v>
      </c>
      <c r="Y38" s="2"/>
    </row>
    <row r="39" spans="1:25" ht="15.75" x14ac:dyDescent="0.25">
      <c r="A39" s="12" t="s">
        <v>0</v>
      </c>
      <c r="B39" s="12" t="s">
        <v>0</v>
      </c>
      <c r="C39" s="15"/>
      <c r="D39" s="15" t="s">
        <v>0</v>
      </c>
      <c r="E39" s="15" t="s">
        <v>0</v>
      </c>
      <c r="F39" s="12" t="s">
        <v>0</v>
      </c>
      <c r="G39" s="12" t="s">
        <v>0</v>
      </c>
      <c r="H39" s="12" t="s">
        <v>0</v>
      </c>
      <c r="I39" s="12" t="s">
        <v>0</v>
      </c>
      <c r="J39" s="12" t="s">
        <v>0</v>
      </c>
      <c r="K39" s="12" t="s">
        <v>0</v>
      </c>
      <c r="L39" s="12" t="s">
        <v>0</v>
      </c>
      <c r="M39" s="12" t="s">
        <v>0</v>
      </c>
      <c r="N39" s="12" t="s">
        <v>0</v>
      </c>
      <c r="O39" s="12" t="s">
        <v>0</v>
      </c>
      <c r="P39" s="12" t="s">
        <v>0</v>
      </c>
      <c r="Q39" s="12" t="s">
        <v>0</v>
      </c>
      <c r="R39" s="12" t="s">
        <v>0</v>
      </c>
      <c r="S39" s="12" t="s">
        <v>0</v>
      </c>
      <c r="T39" s="12" t="s">
        <v>0</v>
      </c>
      <c r="U39" s="12" t="s">
        <v>0</v>
      </c>
      <c r="V39" s="12" t="s">
        <v>0</v>
      </c>
      <c r="W39" s="12" t="s">
        <v>0</v>
      </c>
      <c r="X39" s="12" t="s">
        <v>0</v>
      </c>
      <c r="Y39" s="2"/>
    </row>
    <row r="40" spans="1:25" ht="15.75" x14ac:dyDescent="0.25">
      <c r="A40" s="12" t="s">
        <v>0</v>
      </c>
      <c r="B40" s="12" t="s">
        <v>0</v>
      </c>
      <c r="C40" s="15"/>
      <c r="D40" s="15" t="s">
        <v>0</v>
      </c>
      <c r="E40" s="15" t="s">
        <v>0</v>
      </c>
      <c r="F40" s="12" t="s">
        <v>0</v>
      </c>
      <c r="G40" s="12" t="s">
        <v>0</v>
      </c>
      <c r="H40" s="12" t="s">
        <v>0</v>
      </c>
      <c r="I40" s="12" t="s">
        <v>0</v>
      </c>
      <c r="J40" s="12" t="s">
        <v>0</v>
      </c>
      <c r="K40" s="12" t="s">
        <v>0</v>
      </c>
      <c r="L40" s="12" t="s">
        <v>0</v>
      </c>
      <c r="M40" s="12" t="s">
        <v>0</v>
      </c>
      <c r="N40" s="12" t="s">
        <v>0</v>
      </c>
      <c r="O40" s="12" t="s">
        <v>0</v>
      </c>
      <c r="P40" s="12" t="s">
        <v>0</v>
      </c>
      <c r="Q40" s="12" t="s">
        <v>0</v>
      </c>
      <c r="R40" s="12" t="s">
        <v>0</v>
      </c>
      <c r="S40" s="12" t="s">
        <v>0</v>
      </c>
      <c r="T40" s="12" t="s">
        <v>0</v>
      </c>
      <c r="U40" s="12" t="s">
        <v>0</v>
      </c>
      <c r="V40" s="12" t="s">
        <v>0</v>
      </c>
      <c r="W40" s="12" t="s">
        <v>0</v>
      </c>
      <c r="X40" s="12" t="s">
        <v>0</v>
      </c>
      <c r="Y40" s="2"/>
    </row>
    <row r="41" spans="1:25" ht="15.75" x14ac:dyDescent="0.25">
      <c r="A41" s="12" t="s">
        <v>0</v>
      </c>
      <c r="B41" s="12" t="s">
        <v>0</v>
      </c>
      <c r="C41" s="15"/>
      <c r="D41" s="15" t="s">
        <v>0</v>
      </c>
      <c r="E41" s="15" t="s">
        <v>0</v>
      </c>
      <c r="F41" s="12" t="s">
        <v>0</v>
      </c>
      <c r="G41" s="12" t="s">
        <v>0</v>
      </c>
      <c r="H41" s="12" t="s">
        <v>0</v>
      </c>
      <c r="I41" s="12" t="s">
        <v>0</v>
      </c>
      <c r="J41" s="12" t="s">
        <v>0</v>
      </c>
      <c r="K41" s="12" t="s">
        <v>0</v>
      </c>
      <c r="L41" s="12" t="s">
        <v>0</v>
      </c>
      <c r="M41" s="12" t="s">
        <v>0</v>
      </c>
      <c r="N41" s="12" t="s">
        <v>0</v>
      </c>
      <c r="O41" s="12" t="s">
        <v>0</v>
      </c>
      <c r="P41" s="12" t="s">
        <v>0</v>
      </c>
      <c r="Q41" s="12" t="s">
        <v>0</v>
      </c>
      <c r="R41" s="12" t="s">
        <v>0</v>
      </c>
      <c r="S41" s="12" t="s">
        <v>0</v>
      </c>
      <c r="T41" s="12" t="s">
        <v>0</v>
      </c>
      <c r="U41" s="12" t="s">
        <v>0</v>
      </c>
      <c r="V41" s="12" t="s">
        <v>0</v>
      </c>
      <c r="W41" s="12" t="s">
        <v>0</v>
      </c>
      <c r="X41" s="12" t="s">
        <v>0</v>
      </c>
      <c r="Y41" s="2"/>
    </row>
    <row r="42" spans="1:25" ht="15.75" x14ac:dyDescent="0.25">
      <c r="A42" s="12" t="s">
        <v>0</v>
      </c>
      <c r="B42" s="12" t="s">
        <v>0</v>
      </c>
      <c r="C42" s="15"/>
      <c r="D42" s="15" t="s">
        <v>0</v>
      </c>
      <c r="E42" s="15" t="s">
        <v>0</v>
      </c>
      <c r="F42" s="12" t="s">
        <v>0</v>
      </c>
      <c r="G42" s="12" t="s">
        <v>0</v>
      </c>
      <c r="H42" s="12" t="s">
        <v>0</v>
      </c>
      <c r="I42" s="12" t="s">
        <v>0</v>
      </c>
      <c r="J42" s="12" t="s">
        <v>0</v>
      </c>
      <c r="K42" s="12" t="s">
        <v>0</v>
      </c>
      <c r="L42" s="12" t="s">
        <v>0</v>
      </c>
      <c r="M42" s="12" t="s">
        <v>0</v>
      </c>
      <c r="N42" s="12" t="s">
        <v>0</v>
      </c>
      <c r="O42" s="12" t="s">
        <v>0</v>
      </c>
      <c r="P42" s="12" t="s">
        <v>0</v>
      </c>
      <c r="Q42" s="12" t="s">
        <v>0</v>
      </c>
      <c r="R42" s="12" t="s">
        <v>0</v>
      </c>
      <c r="S42" s="12" t="s">
        <v>0</v>
      </c>
      <c r="T42" s="12" t="s">
        <v>0</v>
      </c>
      <c r="U42" s="12" t="s">
        <v>0</v>
      </c>
      <c r="V42" s="12" t="s">
        <v>0</v>
      </c>
      <c r="W42" s="12" t="s">
        <v>0</v>
      </c>
      <c r="X42" s="12" t="s">
        <v>0</v>
      </c>
      <c r="Y42" s="2"/>
    </row>
    <row r="43" spans="1:25" ht="15.75" x14ac:dyDescent="0.25">
      <c r="A43" s="12" t="s">
        <v>0</v>
      </c>
      <c r="B43" s="12" t="s">
        <v>0</v>
      </c>
      <c r="C43" s="15"/>
      <c r="D43" s="15" t="s">
        <v>0</v>
      </c>
      <c r="E43" s="15" t="s">
        <v>0</v>
      </c>
      <c r="F43" s="12" t="s">
        <v>0</v>
      </c>
      <c r="G43" s="12" t="s">
        <v>0</v>
      </c>
      <c r="H43" s="12" t="s">
        <v>0</v>
      </c>
      <c r="I43" s="12" t="s">
        <v>0</v>
      </c>
      <c r="J43" s="12" t="s">
        <v>0</v>
      </c>
      <c r="K43" s="12" t="s">
        <v>0</v>
      </c>
      <c r="L43" s="12" t="s">
        <v>0</v>
      </c>
      <c r="M43" s="12" t="s">
        <v>0</v>
      </c>
      <c r="N43" s="12" t="s">
        <v>0</v>
      </c>
      <c r="O43" s="12" t="s">
        <v>0</v>
      </c>
      <c r="P43" s="12" t="s">
        <v>0</v>
      </c>
      <c r="Q43" s="12" t="s">
        <v>0</v>
      </c>
      <c r="R43" s="12" t="s">
        <v>0</v>
      </c>
      <c r="S43" s="12" t="s">
        <v>0</v>
      </c>
      <c r="T43" s="12" t="s">
        <v>0</v>
      </c>
      <c r="U43" s="12" t="s">
        <v>0</v>
      </c>
      <c r="V43" s="12" t="s">
        <v>0</v>
      </c>
      <c r="W43" s="12" t="s">
        <v>0</v>
      </c>
      <c r="X43" s="12" t="s">
        <v>0</v>
      </c>
      <c r="Y43" s="2"/>
    </row>
    <row r="44" spans="1:25" ht="15.75" x14ac:dyDescent="0.25">
      <c r="A44" s="12" t="s">
        <v>0</v>
      </c>
      <c r="B44" s="12" t="s">
        <v>0</v>
      </c>
      <c r="C44" s="15"/>
      <c r="D44" s="15" t="s">
        <v>0</v>
      </c>
      <c r="E44" s="15" t="s">
        <v>0</v>
      </c>
      <c r="F44" s="12" t="s">
        <v>0</v>
      </c>
      <c r="G44" s="12" t="s">
        <v>0</v>
      </c>
      <c r="H44" s="12" t="s">
        <v>0</v>
      </c>
      <c r="I44" s="12" t="s">
        <v>0</v>
      </c>
      <c r="J44" s="12" t="s">
        <v>0</v>
      </c>
      <c r="K44" s="12" t="s">
        <v>0</v>
      </c>
      <c r="L44" s="12" t="s">
        <v>0</v>
      </c>
      <c r="M44" s="12" t="s">
        <v>0</v>
      </c>
      <c r="N44" s="12" t="s">
        <v>0</v>
      </c>
      <c r="O44" s="12" t="s">
        <v>0</v>
      </c>
      <c r="P44" s="12" t="s">
        <v>0</v>
      </c>
      <c r="Q44" s="12" t="s">
        <v>0</v>
      </c>
      <c r="R44" s="12" t="s">
        <v>0</v>
      </c>
      <c r="S44" s="12" t="s">
        <v>0</v>
      </c>
      <c r="T44" s="12" t="s">
        <v>0</v>
      </c>
      <c r="U44" s="12" t="s">
        <v>0</v>
      </c>
      <c r="V44" s="12" t="s">
        <v>0</v>
      </c>
      <c r="W44" s="12" t="s">
        <v>0</v>
      </c>
      <c r="X44" s="12" t="s">
        <v>0</v>
      </c>
      <c r="Y44" s="2"/>
    </row>
    <row r="45" spans="1:25" ht="15.75" x14ac:dyDescent="0.25">
      <c r="A45" s="12" t="s">
        <v>0</v>
      </c>
      <c r="B45" s="12" t="s">
        <v>0</v>
      </c>
      <c r="C45" s="15"/>
      <c r="D45" s="15" t="s">
        <v>0</v>
      </c>
      <c r="E45" s="15" t="s">
        <v>0</v>
      </c>
      <c r="F45" s="12" t="s">
        <v>0</v>
      </c>
      <c r="G45" s="12" t="s">
        <v>0</v>
      </c>
      <c r="H45" s="12" t="s">
        <v>0</v>
      </c>
      <c r="I45" s="12" t="s">
        <v>0</v>
      </c>
      <c r="J45" s="12" t="s">
        <v>0</v>
      </c>
      <c r="K45" s="12" t="s">
        <v>0</v>
      </c>
      <c r="L45" s="12" t="s">
        <v>0</v>
      </c>
      <c r="M45" s="12" t="s">
        <v>0</v>
      </c>
      <c r="N45" s="12" t="s">
        <v>0</v>
      </c>
      <c r="O45" s="12" t="s">
        <v>0</v>
      </c>
      <c r="P45" s="12" t="s">
        <v>0</v>
      </c>
      <c r="Q45" s="12" t="s">
        <v>0</v>
      </c>
      <c r="R45" s="12" t="s">
        <v>0</v>
      </c>
      <c r="S45" s="12" t="s">
        <v>0</v>
      </c>
      <c r="T45" s="12" t="s">
        <v>0</v>
      </c>
      <c r="U45" s="12" t="s">
        <v>0</v>
      </c>
      <c r="V45" s="12" t="s">
        <v>0</v>
      </c>
      <c r="W45" s="12" t="s">
        <v>0</v>
      </c>
      <c r="X45" s="12" t="s">
        <v>0</v>
      </c>
      <c r="Y45" s="2"/>
    </row>
    <row r="46" spans="1:25" ht="15.75" x14ac:dyDescent="0.25">
      <c r="A46" s="12" t="s">
        <v>0</v>
      </c>
      <c r="B46" s="12" t="s">
        <v>0</v>
      </c>
      <c r="C46" s="15"/>
      <c r="D46" s="15" t="s">
        <v>0</v>
      </c>
      <c r="E46" s="15" t="s">
        <v>0</v>
      </c>
      <c r="F46" s="12" t="s">
        <v>0</v>
      </c>
      <c r="G46" s="12" t="s">
        <v>0</v>
      </c>
      <c r="H46" s="12" t="s">
        <v>0</v>
      </c>
      <c r="I46" s="12" t="s">
        <v>0</v>
      </c>
      <c r="J46" s="12" t="s">
        <v>0</v>
      </c>
      <c r="K46" s="12" t="s">
        <v>0</v>
      </c>
      <c r="L46" s="12" t="s">
        <v>0</v>
      </c>
      <c r="M46" s="12" t="s">
        <v>0</v>
      </c>
      <c r="N46" s="12" t="s">
        <v>0</v>
      </c>
      <c r="O46" s="12" t="s">
        <v>0</v>
      </c>
      <c r="P46" s="12" t="s">
        <v>0</v>
      </c>
      <c r="Q46" s="12" t="s">
        <v>0</v>
      </c>
      <c r="R46" s="12" t="s">
        <v>0</v>
      </c>
      <c r="S46" s="12" t="s">
        <v>0</v>
      </c>
      <c r="T46" s="12" t="s">
        <v>0</v>
      </c>
      <c r="U46" s="12" t="s">
        <v>0</v>
      </c>
      <c r="V46" s="12" t="s">
        <v>0</v>
      </c>
      <c r="W46" s="12" t="s">
        <v>0</v>
      </c>
      <c r="X46" s="12" t="s">
        <v>0</v>
      </c>
      <c r="Y46" s="2"/>
    </row>
    <row r="47" spans="1:25" ht="15.75" x14ac:dyDescent="0.25">
      <c r="A47" s="12" t="s">
        <v>0</v>
      </c>
      <c r="B47" s="12" t="s">
        <v>0</v>
      </c>
      <c r="C47" s="15"/>
      <c r="D47" s="15" t="s">
        <v>0</v>
      </c>
      <c r="E47" s="15" t="s">
        <v>0</v>
      </c>
      <c r="F47" s="12" t="s">
        <v>0</v>
      </c>
      <c r="G47" s="12" t="s">
        <v>0</v>
      </c>
      <c r="H47" s="12" t="s">
        <v>0</v>
      </c>
      <c r="I47" s="12" t="s">
        <v>0</v>
      </c>
      <c r="J47" s="12" t="s">
        <v>0</v>
      </c>
      <c r="K47" s="12" t="s">
        <v>0</v>
      </c>
      <c r="L47" s="12" t="s">
        <v>0</v>
      </c>
      <c r="M47" s="12" t="s">
        <v>0</v>
      </c>
      <c r="N47" s="12" t="s">
        <v>0</v>
      </c>
      <c r="O47" s="12" t="s">
        <v>0</v>
      </c>
      <c r="P47" s="12" t="s">
        <v>0</v>
      </c>
      <c r="Q47" s="12" t="s">
        <v>0</v>
      </c>
      <c r="R47" s="12" t="s">
        <v>0</v>
      </c>
      <c r="S47" s="12" t="s">
        <v>0</v>
      </c>
      <c r="T47" s="12" t="s">
        <v>0</v>
      </c>
      <c r="U47" s="12" t="s">
        <v>0</v>
      </c>
      <c r="V47" s="12" t="s">
        <v>0</v>
      </c>
      <c r="W47" s="12" t="s">
        <v>0</v>
      </c>
      <c r="X47" s="12" t="s">
        <v>0</v>
      </c>
      <c r="Y47" s="2"/>
    </row>
    <row r="48" spans="1:25" ht="15.75" x14ac:dyDescent="0.25">
      <c r="A48" s="12" t="s">
        <v>0</v>
      </c>
      <c r="B48" s="12" t="s">
        <v>0</v>
      </c>
      <c r="C48" s="15"/>
      <c r="D48" s="15" t="s">
        <v>0</v>
      </c>
      <c r="E48" s="15" t="s">
        <v>0</v>
      </c>
      <c r="F48" s="12" t="s">
        <v>0</v>
      </c>
      <c r="G48" s="12" t="s">
        <v>0</v>
      </c>
      <c r="H48" s="12" t="s">
        <v>0</v>
      </c>
      <c r="I48" s="12" t="s">
        <v>0</v>
      </c>
      <c r="J48" s="12" t="s">
        <v>0</v>
      </c>
      <c r="K48" s="12" t="s">
        <v>0</v>
      </c>
      <c r="L48" s="12" t="s">
        <v>0</v>
      </c>
      <c r="M48" s="12" t="s">
        <v>0</v>
      </c>
      <c r="N48" s="12" t="s">
        <v>0</v>
      </c>
      <c r="O48" s="12" t="s">
        <v>0</v>
      </c>
      <c r="P48" s="12" t="s">
        <v>0</v>
      </c>
      <c r="Q48" s="12" t="s">
        <v>0</v>
      </c>
      <c r="R48" s="12" t="s">
        <v>0</v>
      </c>
      <c r="S48" s="12" t="s">
        <v>0</v>
      </c>
      <c r="T48" s="12" t="s">
        <v>0</v>
      </c>
      <c r="U48" s="12" t="s">
        <v>0</v>
      </c>
      <c r="V48" s="12" t="s">
        <v>0</v>
      </c>
      <c r="W48" s="12" t="s">
        <v>0</v>
      </c>
      <c r="X48" s="12" t="s">
        <v>0</v>
      </c>
      <c r="Y48" s="2"/>
    </row>
    <row r="49" spans="1:25" ht="15.75" thickBot="1" x14ac:dyDescent="0.3">
      <c r="A49" s="2"/>
      <c r="B49" s="2"/>
      <c r="C49" s="4"/>
      <c r="D49" s="4"/>
      <c r="E49" s="4"/>
      <c r="F49" s="2"/>
      <c r="G49" s="2"/>
      <c r="H49" s="2"/>
      <c r="I49" s="2"/>
      <c r="J49" s="2"/>
      <c r="K49" s="2"/>
      <c r="L49" s="2"/>
      <c r="M49" s="2"/>
      <c r="N49" s="2"/>
      <c r="O49" s="2"/>
      <c r="P49" s="2"/>
      <c r="Q49" s="2"/>
      <c r="R49" s="2"/>
      <c r="S49" s="2"/>
      <c r="T49" s="2"/>
      <c r="U49" s="2"/>
      <c r="V49" s="2"/>
      <c r="W49" s="2"/>
      <c r="X49" s="2"/>
      <c r="Y49" s="2"/>
    </row>
  </sheetData>
  <mergeCells count="2">
    <mergeCell ref="A12:A16"/>
    <mergeCell ref="A4:A5"/>
  </mergeCells>
  <hyperlinks>
    <hyperlink ref="H4" r:id="rId1" xr:uid="{00000000-0004-0000-0500-000000000000}"/>
    <hyperlink ref="H5" r:id="rId2" xr:uid="{00000000-0004-0000-0500-000001000000}"/>
    <hyperlink ref="H6" r:id="rId3" xr:uid="{00000000-0004-0000-0500-000002000000}"/>
    <hyperlink ref="H12" r:id="rId4" xr:uid="{00000000-0004-0000-0500-000003000000}"/>
    <hyperlink ref="H22" r:id="rId5" xr:uid="{00000000-0004-0000-0500-000004000000}"/>
    <hyperlink ref="H13:H16" r:id="rId6" display="OCCC: Guia factors d'emissió, maig 2023. Tractament residus municipals, pàg. 93" xr:uid="{00000000-0004-0000-0500-000005000000}"/>
  </hyperlinks>
  <pageMargins left="0.7" right="0.7" top="0.75" bottom="0.75" header="0.3" footer="0.3"/>
  <pageSetup paperSize="9" orientation="portrait" r:id="rId7"/>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ull6">
    <tabColor rgb="FFA9D08E"/>
  </sheetPr>
  <dimension ref="A1:AC65"/>
  <sheetViews>
    <sheetView topLeftCell="C9" workbookViewId="0">
      <selection activeCell="E4" sqref="E4"/>
    </sheetView>
  </sheetViews>
  <sheetFormatPr baseColWidth="10" defaultColWidth="9.140625" defaultRowHeight="15" x14ac:dyDescent="0.25"/>
  <cols>
    <col min="1" max="1" width="20.140625" style="3" customWidth="1"/>
    <col min="2" max="2" width="23.85546875" style="3" bestFit="1" customWidth="1"/>
    <col min="3" max="3" width="14.140625" style="3" customWidth="1"/>
    <col min="4" max="4" width="25.42578125" style="16" bestFit="1" customWidth="1"/>
    <col min="5" max="5" width="20.42578125" style="16" bestFit="1" customWidth="1"/>
    <col min="6" max="7" width="20.140625" style="3" customWidth="1"/>
    <col min="8" max="8" width="45.42578125" style="3" customWidth="1"/>
    <col min="9" max="9" width="31.42578125" style="3" customWidth="1"/>
    <col min="10" max="10" width="30" style="3" customWidth="1"/>
    <col min="11" max="11" width="9.140625" style="39"/>
    <col min="12" max="12" width="9.140625" style="3"/>
    <col min="13" max="13" width="18.140625" style="3" bestFit="1" customWidth="1"/>
    <col min="14" max="16384" width="9.140625" style="3"/>
  </cols>
  <sheetData>
    <row r="1" spans="1:29" ht="19.5" thickBot="1" x14ac:dyDescent="0.3">
      <c r="A1" s="6" t="s">
        <v>153</v>
      </c>
      <c r="B1" s="6"/>
      <c r="C1" s="6"/>
      <c r="D1" s="13" t="s">
        <v>0</v>
      </c>
      <c r="E1" s="13" t="s">
        <v>0</v>
      </c>
      <c r="F1" s="7" t="s">
        <v>0</v>
      </c>
      <c r="G1" s="17" t="s">
        <v>158</v>
      </c>
      <c r="H1" s="180">
        <f>E10+E27</f>
        <v>0</v>
      </c>
      <c r="I1" s="27" t="s">
        <v>0</v>
      </c>
      <c r="L1" s="27" t="s">
        <v>137</v>
      </c>
      <c r="M1" s="62">
        <v>1000</v>
      </c>
      <c r="N1" s="27" t="s">
        <v>0</v>
      </c>
      <c r="O1" s="27" t="s">
        <v>0</v>
      </c>
      <c r="P1" s="27" t="s">
        <v>0</v>
      </c>
      <c r="Q1" s="27" t="s">
        <v>0</v>
      </c>
      <c r="R1" s="27" t="s">
        <v>0</v>
      </c>
      <c r="S1" s="27" t="s">
        <v>0</v>
      </c>
      <c r="T1" s="27" t="s">
        <v>0</v>
      </c>
      <c r="U1" s="27" t="s">
        <v>0</v>
      </c>
      <c r="V1" s="27" t="s">
        <v>0</v>
      </c>
      <c r="W1" s="27" t="s">
        <v>0</v>
      </c>
      <c r="X1" s="27" t="s">
        <v>0</v>
      </c>
      <c r="Y1" s="27" t="s">
        <v>0</v>
      </c>
      <c r="Z1" s="27" t="s">
        <v>0</v>
      </c>
      <c r="AA1" s="27" t="s">
        <v>0</v>
      </c>
      <c r="AB1" s="2"/>
    </row>
    <row r="2" spans="1:29" ht="18" thickBot="1" x14ac:dyDescent="0.3">
      <c r="A2" s="8" t="s">
        <v>154</v>
      </c>
      <c r="B2" s="9" t="s">
        <v>0</v>
      </c>
      <c r="C2" s="9"/>
      <c r="D2" s="14" t="s">
        <v>0</v>
      </c>
      <c r="E2" s="14" t="s">
        <v>0</v>
      </c>
      <c r="F2" s="9" t="s">
        <v>0</v>
      </c>
      <c r="G2" s="9" t="s">
        <v>0</v>
      </c>
      <c r="H2" s="9" t="s">
        <v>0</v>
      </c>
      <c r="I2" s="27"/>
      <c r="J2" s="27"/>
      <c r="K2" s="53" t="s">
        <v>0</v>
      </c>
      <c r="L2" s="27" t="s">
        <v>0</v>
      </c>
      <c r="M2" s="148"/>
      <c r="N2" s="27" t="s">
        <v>0</v>
      </c>
      <c r="O2" s="27" t="s">
        <v>0</v>
      </c>
      <c r="P2" s="27" t="s">
        <v>0</v>
      </c>
      <c r="Q2" s="27" t="s">
        <v>0</v>
      </c>
      <c r="R2" s="27" t="s">
        <v>0</v>
      </c>
      <c r="S2" s="27" t="s">
        <v>0</v>
      </c>
      <c r="T2" s="27" t="s">
        <v>0</v>
      </c>
      <c r="U2" s="27" t="s">
        <v>0</v>
      </c>
      <c r="V2" s="27" t="s">
        <v>0</v>
      </c>
      <c r="W2" s="27" t="s">
        <v>0</v>
      </c>
      <c r="X2" s="27" t="s">
        <v>0</v>
      </c>
      <c r="Y2" s="27" t="s">
        <v>0</v>
      </c>
      <c r="Z2" s="27" t="s">
        <v>0</v>
      </c>
      <c r="AA2" s="27" t="s">
        <v>0</v>
      </c>
      <c r="AB2" s="2"/>
    </row>
    <row r="3" spans="1:29" ht="30.75" thickBot="1" x14ac:dyDescent="0.3">
      <c r="A3" s="156" t="s">
        <v>1</v>
      </c>
      <c r="B3" s="157" t="s">
        <v>2</v>
      </c>
      <c r="C3" s="177" t="s">
        <v>95</v>
      </c>
      <c r="D3" s="239" t="s">
        <v>140</v>
      </c>
      <c r="E3" s="239" t="s">
        <v>169</v>
      </c>
      <c r="F3" s="191" t="s">
        <v>16</v>
      </c>
      <c r="G3" s="191" t="s">
        <v>12</v>
      </c>
      <c r="H3" s="192" t="s">
        <v>6</v>
      </c>
      <c r="I3" s="21" t="s">
        <v>0</v>
      </c>
      <c r="J3" s="27" t="s">
        <v>0</v>
      </c>
      <c r="K3" s="181" t="s">
        <v>0</v>
      </c>
      <c r="L3" s="21" t="s">
        <v>0</v>
      </c>
      <c r="M3" s="21" t="s">
        <v>0</v>
      </c>
      <c r="N3" s="21" t="s">
        <v>0</v>
      </c>
      <c r="O3" s="21" t="s">
        <v>0</v>
      </c>
      <c r="P3" s="21" t="s">
        <v>0</v>
      </c>
      <c r="Q3" s="21" t="s">
        <v>0</v>
      </c>
      <c r="R3" s="21" t="s">
        <v>0</v>
      </c>
      <c r="S3" s="21" t="s">
        <v>0</v>
      </c>
      <c r="T3" s="21" t="s">
        <v>0</v>
      </c>
      <c r="U3" s="31" t="s">
        <v>0</v>
      </c>
      <c r="V3" s="31" t="s">
        <v>0</v>
      </c>
      <c r="W3" s="31" t="s">
        <v>0</v>
      </c>
      <c r="X3" s="31" t="s">
        <v>0</v>
      </c>
      <c r="Y3" s="31" t="s">
        <v>0</v>
      </c>
      <c r="Z3" s="31" t="s">
        <v>0</v>
      </c>
      <c r="AA3" s="31" t="s">
        <v>0</v>
      </c>
      <c r="AB3" s="2"/>
    </row>
    <row r="4" spans="1:29" ht="18" x14ac:dyDescent="0.25">
      <c r="A4" s="603" t="s">
        <v>28</v>
      </c>
      <c r="B4" s="240" t="s">
        <v>108</v>
      </c>
      <c r="C4" s="240" t="s">
        <v>79</v>
      </c>
      <c r="D4" s="241">
        <f>'Event Data'!E98</f>
        <v>0</v>
      </c>
      <c r="E4" s="242">
        <f>D4*F4/$M$1</f>
        <v>0</v>
      </c>
      <c r="F4" s="298">
        <v>0.94</v>
      </c>
      <c r="G4" s="299" t="s">
        <v>233</v>
      </c>
      <c r="H4" s="243" t="s">
        <v>124</v>
      </c>
      <c r="I4" s="27"/>
      <c r="J4" s="27"/>
      <c r="K4" s="55"/>
      <c r="L4" s="32"/>
      <c r="M4" s="32"/>
      <c r="N4" s="21" t="s">
        <v>0</v>
      </c>
      <c r="O4" s="21" t="s">
        <v>0</v>
      </c>
      <c r="P4" s="21" t="s">
        <v>0</v>
      </c>
      <c r="Q4" s="21" t="s">
        <v>0</v>
      </c>
      <c r="R4" s="21" t="s">
        <v>0</v>
      </c>
      <c r="S4" s="21" t="s">
        <v>0</v>
      </c>
      <c r="T4" s="21" t="s">
        <v>0</v>
      </c>
      <c r="U4" s="31" t="s">
        <v>0</v>
      </c>
      <c r="V4" s="31" t="s">
        <v>0</v>
      </c>
      <c r="W4" s="31" t="s">
        <v>0</v>
      </c>
      <c r="X4" s="31" t="s">
        <v>0</v>
      </c>
      <c r="Y4" s="31" t="s">
        <v>0</v>
      </c>
      <c r="Z4" s="31" t="s">
        <v>0</v>
      </c>
      <c r="AA4" s="31" t="s">
        <v>0</v>
      </c>
      <c r="AB4" s="2"/>
    </row>
    <row r="5" spans="1:29" ht="30" x14ac:dyDescent="0.25">
      <c r="A5" s="604"/>
      <c r="B5" s="190" t="s">
        <v>125</v>
      </c>
      <c r="C5" s="190" t="s">
        <v>79</v>
      </c>
      <c r="D5" s="194">
        <f>'Event Data'!E99</f>
        <v>0</v>
      </c>
      <c r="E5" s="196">
        <f>D5*F5/$M$1</f>
        <v>0</v>
      </c>
      <c r="F5" s="300">
        <v>1.95</v>
      </c>
      <c r="G5" s="301" t="s">
        <v>233</v>
      </c>
      <c r="H5" s="186" t="s">
        <v>126</v>
      </c>
      <c r="I5" s="183" t="s">
        <v>0</v>
      </c>
      <c r="J5" s="27" t="s">
        <v>0</v>
      </c>
      <c r="K5" s="55"/>
      <c r="L5" s="21" t="s">
        <v>0</v>
      </c>
      <c r="M5" s="21" t="s">
        <v>0</v>
      </c>
      <c r="N5" s="21" t="s">
        <v>0</v>
      </c>
      <c r="O5" s="21" t="s">
        <v>0</v>
      </c>
      <c r="P5" s="21" t="s">
        <v>0</v>
      </c>
      <c r="Q5" s="21" t="s">
        <v>0</v>
      </c>
      <c r="R5" s="21" t="s">
        <v>0</v>
      </c>
      <c r="S5" s="21" t="s">
        <v>0</v>
      </c>
      <c r="T5" s="21" t="s">
        <v>0</v>
      </c>
      <c r="U5" s="31" t="s">
        <v>0</v>
      </c>
      <c r="V5" s="31" t="s">
        <v>0</v>
      </c>
      <c r="W5" s="31" t="s">
        <v>0</v>
      </c>
      <c r="X5" s="31" t="s">
        <v>0</v>
      </c>
      <c r="Y5" s="31" t="s">
        <v>0</v>
      </c>
      <c r="Z5" s="31" t="s">
        <v>0</v>
      </c>
      <c r="AA5" s="31" t="s">
        <v>0</v>
      </c>
      <c r="AB5" s="2"/>
    </row>
    <row r="6" spans="1:29" ht="30" x14ac:dyDescent="0.25">
      <c r="A6" s="604"/>
      <c r="B6" s="190" t="s">
        <v>109</v>
      </c>
      <c r="C6" s="190" t="s">
        <v>79</v>
      </c>
      <c r="D6" s="194">
        <f>'Event Data'!E100</f>
        <v>0</v>
      </c>
      <c r="E6" s="196">
        <f>D6*F6/$M$1</f>
        <v>0</v>
      </c>
      <c r="F6" s="300">
        <v>2.82</v>
      </c>
      <c r="G6" s="301" t="s">
        <v>233</v>
      </c>
      <c r="H6" s="186" t="s">
        <v>127</v>
      </c>
      <c r="I6" s="183" t="s">
        <v>0</v>
      </c>
      <c r="J6" s="27" t="s">
        <v>0</v>
      </c>
      <c r="K6" s="55"/>
      <c r="L6" s="21" t="s">
        <v>0</v>
      </c>
      <c r="M6" s="21" t="s">
        <v>0</v>
      </c>
      <c r="N6" s="21" t="s">
        <v>0</v>
      </c>
      <c r="O6" s="21" t="s">
        <v>0</v>
      </c>
      <c r="P6" s="21" t="s">
        <v>0</v>
      </c>
      <c r="Q6" s="21" t="s">
        <v>0</v>
      </c>
      <c r="R6" s="21" t="s">
        <v>0</v>
      </c>
      <c r="S6" s="21" t="s">
        <v>0</v>
      </c>
      <c r="T6" s="21" t="s">
        <v>0</v>
      </c>
      <c r="U6" s="31" t="s">
        <v>0</v>
      </c>
      <c r="V6" s="31" t="s">
        <v>0</v>
      </c>
      <c r="W6" s="31" t="s">
        <v>0</v>
      </c>
      <c r="X6" s="31" t="s">
        <v>0</v>
      </c>
      <c r="Y6" s="31" t="s">
        <v>0</v>
      </c>
      <c r="Z6" s="31" t="s">
        <v>0</v>
      </c>
      <c r="AA6" s="31" t="s">
        <v>0</v>
      </c>
      <c r="AB6" s="2"/>
    </row>
    <row r="7" spans="1:29" ht="18" x14ac:dyDescent="0.25">
      <c r="A7" s="604"/>
      <c r="B7" s="190" t="s">
        <v>110</v>
      </c>
      <c r="C7" s="190" t="s">
        <v>79</v>
      </c>
      <c r="D7" s="194">
        <f>'Event Data'!E101</f>
        <v>0</v>
      </c>
      <c r="E7" s="196">
        <f>D7*F7/$M$1</f>
        <v>0</v>
      </c>
      <c r="F7" s="300">
        <v>4.38</v>
      </c>
      <c r="G7" s="301" t="s">
        <v>233</v>
      </c>
      <c r="H7" s="186" t="s">
        <v>128</v>
      </c>
      <c r="I7" s="183"/>
      <c r="J7" s="27" t="s">
        <v>0</v>
      </c>
      <c r="K7" s="181"/>
      <c r="L7" s="21"/>
      <c r="M7" s="21"/>
      <c r="N7" s="21"/>
      <c r="O7" s="21"/>
      <c r="P7" s="21"/>
      <c r="Q7" s="21"/>
      <c r="R7" s="21"/>
      <c r="S7" s="21"/>
      <c r="T7" s="21"/>
      <c r="U7" s="31"/>
      <c r="V7" s="31"/>
      <c r="W7" s="31"/>
      <c r="X7" s="31"/>
      <c r="Y7" s="31"/>
      <c r="Z7" s="31"/>
      <c r="AA7" s="31"/>
      <c r="AB7" s="2"/>
    </row>
    <row r="8" spans="1:29" ht="18.75" thickBot="1" x14ac:dyDescent="0.3">
      <c r="A8" s="605"/>
      <c r="B8" s="193" t="s">
        <v>37</v>
      </c>
      <c r="C8" s="193" t="s">
        <v>79</v>
      </c>
      <c r="D8" s="195">
        <f>'Event Data'!E97</f>
        <v>0</v>
      </c>
      <c r="E8" s="197">
        <f>D8*F8/$M$1</f>
        <v>0</v>
      </c>
      <c r="F8" s="302">
        <v>0.72</v>
      </c>
      <c r="G8" s="303" t="s">
        <v>233</v>
      </c>
      <c r="H8" s="187" t="s">
        <v>129</v>
      </c>
      <c r="I8" s="27" t="s">
        <v>0</v>
      </c>
      <c r="J8" s="27" t="s">
        <v>0</v>
      </c>
      <c r="K8" s="55"/>
      <c r="L8" s="32"/>
      <c r="M8" s="32"/>
      <c r="N8" s="32"/>
      <c r="O8" s="32"/>
      <c r="P8" s="32"/>
      <c r="Q8" s="32"/>
      <c r="R8" s="32"/>
      <c r="S8" s="32"/>
      <c r="T8" s="32"/>
      <c r="U8" s="32"/>
      <c r="V8" s="32"/>
      <c r="W8" s="31" t="s">
        <v>0</v>
      </c>
      <c r="X8" s="31" t="s">
        <v>0</v>
      </c>
      <c r="Y8" s="31" t="s">
        <v>0</v>
      </c>
      <c r="Z8" s="31" t="s">
        <v>0</v>
      </c>
      <c r="AA8" s="31" t="s">
        <v>0</v>
      </c>
      <c r="AB8" s="2"/>
    </row>
    <row r="9" spans="1:29" ht="19.5" thickBot="1" x14ac:dyDescent="0.3">
      <c r="A9" s="33" t="s">
        <v>0</v>
      </c>
      <c r="B9" s="34" t="s">
        <v>0</v>
      </c>
      <c r="C9" s="34"/>
      <c r="D9" s="36" t="s">
        <v>0</v>
      </c>
      <c r="E9" s="36" t="s">
        <v>0</v>
      </c>
      <c r="F9" s="34" t="s">
        <v>0</v>
      </c>
      <c r="G9" s="33" t="s">
        <v>0</v>
      </c>
      <c r="H9" s="35" t="s">
        <v>0</v>
      </c>
      <c r="I9" s="27" t="s">
        <v>0</v>
      </c>
      <c r="J9" s="27" t="s">
        <v>0</v>
      </c>
      <c r="K9" s="53" t="s">
        <v>0</v>
      </c>
      <c r="L9" s="27" t="s">
        <v>0</v>
      </c>
      <c r="M9" s="27" t="s">
        <v>0</v>
      </c>
      <c r="N9" s="27" t="s">
        <v>0</v>
      </c>
      <c r="O9" s="27" t="s">
        <v>0</v>
      </c>
      <c r="P9" s="27" t="s">
        <v>0</v>
      </c>
      <c r="Q9" s="27" t="s">
        <v>0</v>
      </c>
      <c r="R9" s="27" t="s">
        <v>0</v>
      </c>
      <c r="S9" s="27" t="s">
        <v>0</v>
      </c>
      <c r="T9" s="27" t="s">
        <v>0</v>
      </c>
      <c r="U9" s="27" t="s">
        <v>0</v>
      </c>
      <c r="V9" s="27" t="s">
        <v>0</v>
      </c>
      <c r="W9" s="27" t="s">
        <v>0</v>
      </c>
      <c r="X9" s="27" t="s">
        <v>0</v>
      </c>
      <c r="Y9" s="27" t="s">
        <v>0</v>
      </c>
      <c r="Z9" s="27" t="s">
        <v>0</v>
      </c>
      <c r="AA9" s="27" t="s">
        <v>0</v>
      </c>
      <c r="AB9" s="2"/>
    </row>
    <row r="10" spans="1:29" ht="35.25" thickBot="1" x14ac:dyDescent="0.3">
      <c r="A10" s="33" t="s">
        <v>0</v>
      </c>
      <c r="B10" s="34" t="s">
        <v>0</v>
      </c>
      <c r="C10" s="34"/>
      <c r="D10" s="63" t="s">
        <v>183</v>
      </c>
      <c r="E10" s="76">
        <f>SUM(E4:E8)</f>
        <v>0</v>
      </c>
      <c r="F10" s="34"/>
      <c r="G10" s="33" t="s">
        <v>0</v>
      </c>
      <c r="H10" s="33" t="s">
        <v>0</v>
      </c>
      <c r="I10" s="27" t="s">
        <v>0</v>
      </c>
      <c r="J10" s="27" t="s">
        <v>0</v>
      </c>
      <c r="K10" s="53" t="s">
        <v>0</v>
      </c>
      <c r="L10" s="27" t="s">
        <v>0</v>
      </c>
      <c r="M10" s="27" t="s">
        <v>0</v>
      </c>
      <c r="N10" s="27" t="s">
        <v>0</v>
      </c>
      <c r="O10" s="27" t="s">
        <v>0</v>
      </c>
      <c r="P10" s="27" t="s">
        <v>0</v>
      </c>
      <c r="Q10" s="27" t="s">
        <v>0</v>
      </c>
      <c r="R10" s="27" t="s">
        <v>0</v>
      </c>
      <c r="S10" s="27" t="s">
        <v>0</v>
      </c>
      <c r="T10" s="27" t="s">
        <v>0</v>
      </c>
      <c r="U10" s="27" t="s">
        <v>0</v>
      </c>
      <c r="V10" s="27" t="s">
        <v>0</v>
      </c>
      <c r="W10" s="27" t="s">
        <v>0</v>
      </c>
      <c r="X10" s="27" t="s">
        <v>0</v>
      </c>
      <c r="Y10" s="27" t="s">
        <v>0</v>
      </c>
      <c r="Z10" s="27" t="s">
        <v>0</v>
      </c>
      <c r="AA10" s="27" t="s">
        <v>0</v>
      </c>
      <c r="AB10" s="2"/>
    </row>
    <row r="11" spans="1:29" ht="18.75" x14ac:dyDescent="0.25">
      <c r="A11" s="33" t="s">
        <v>0</v>
      </c>
      <c r="B11" s="34" t="s">
        <v>0</v>
      </c>
      <c r="C11" s="34"/>
      <c r="D11" s="36" t="s">
        <v>0</v>
      </c>
      <c r="E11" s="36" t="s">
        <v>0</v>
      </c>
      <c r="F11" s="34" t="s">
        <v>0</v>
      </c>
      <c r="G11" s="33" t="s">
        <v>0</v>
      </c>
      <c r="H11" s="35" t="s">
        <v>0</v>
      </c>
      <c r="I11" s="27" t="s">
        <v>0</v>
      </c>
      <c r="J11" s="27" t="s">
        <v>0</v>
      </c>
      <c r="K11" s="53" t="s">
        <v>0</v>
      </c>
      <c r="L11" s="27" t="s">
        <v>0</v>
      </c>
      <c r="M11" s="27" t="s">
        <v>0</v>
      </c>
      <c r="N11" s="27" t="s">
        <v>0</v>
      </c>
      <c r="O11" s="27" t="s">
        <v>0</v>
      </c>
      <c r="P11" s="27" t="s">
        <v>0</v>
      </c>
      <c r="Q11" s="27" t="s">
        <v>0</v>
      </c>
      <c r="R11" s="27" t="s">
        <v>0</v>
      </c>
      <c r="S11" s="27" t="s">
        <v>0</v>
      </c>
      <c r="T11" s="27" t="s">
        <v>0</v>
      </c>
      <c r="U11" s="27" t="s">
        <v>0</v>
      </c>
      <c r="V11" s="27" t="s">
        <v>0</v>
      </c>
      <c r="W11" s="27" t="s">
        <v>0</v>
      </c>
      <c r="X11" s="27" t="s">
        <v>0</v>
      </c>
      <c r="Y11" s="27" t="s">
        <v>0</v>
      </c>
      <c r="Z11" s="27" t="s">
        <v>0</v>
      </c>
      <c r="AA11" s="27" t="s">
        <v>0</v>
      </c>
      <c r="AB11" s="2"/>
    </row>
    <row r="12" spans="1:29" ht="18" thickBot="1" x14ac:dyDescent="0.3">
      <c r="A12" s="8" t="s">
        <v>155</v>
      </c>
      <c r="B12" s="9" t="s">
        <v>0</v>
      </c>
      <c r="C12" s="9"/>
      <c r="D12" s="14" t="s">
        <v>0</v>
      </c>
      <c r="E12" s="14" t="s">
        <v>0</v>
      </c>
      <c r="F12" s="9" t="s">
        <v>0</v>
      </c>
      <c r="G12" s="9" t="s">
        <v>0</v>
      </c>
      <c r="H12" s="9" t="s">
        <v>0</v>
      </c>
      <c r="I12" s="27"/>
      <c r="J12" s="27"/>
      <c r="K12" s="53" t="s">
        <v>0</v>
      </c>
      <c r="L12" s="27" t="s">
        <v>0</v>
      </c>
      <c r="M12" s="27" t="s">
        <v>0</v>
      </c>
      <c r="N12" s="27" t="s">
        <v>0</v>
      </c>
      <c r="O12" s="27" t="s">
        <v>0</v>
      </c>
      <c r="P12" s="27" t="s">
        <v>0</v>
      </c>
      <c r="Q12" s="27" t="s">
        <v>0</v>
      </c>
      <c r="R12" s="27" t="s">
        <v>0</v>
      </c>
      <c r="S12" s="27" t="s">
        <v>0</v>
      </c>
      <c r="T12" s="27" t="s">
        <v>0</v>
      </c>
      <c r="U12" s="27" t="s">
        <v>0</v>
      </c>
      <c r="V12" s="27" t="s">
        <v>0</v>
      </c>
      <c r="W12" s="27" t="s">
        <v>0</v>
      </c>
      <c r="X12" s="27" t="s">
        <v>0</v>
      </c>
      <c r="Y12" s="27" t="s">
        <v>0</v>
      </c>
      <c r="Z12" s="27" t="s">
        <v>0</v>
      </c>
      <c r="AA12" s="27" t="s">
        <v>0</v>
      </c>
      <c r="AB12" s="2" t="s">
        <v>0</v>
      </c>
      <c r="AC12" s="3" t="s">
        <v>0</v>
      </c>
    </row>
    <row r="13" spans="1:29" ht="18" thickBot="1" x14ac:dyDescent="0.3">
      <c r="A13" s="202" t="s">
        <v>1</v>
      </c>
      <c r="B13" s="203" t="s">
        <v>2</v>
      </c>
      <c r="C13" s="210" t="s">
        <v>95</v>
      </c>
      <c r="D13" s="211" t="s">
        <v>139</v>
      </c>
      <c r="E13" s="204" t="s">
        <v>365</v>
      </c>
      <c r="F13" s="205" t="s">
        <v>16</v>
      </c>
      <c r="G13" s="205" t="s">
        <v>12</v>
      </c>
      <c r="H13" s="206" t="s">
        <v>6</v>
      </c>
      <c r="I13" s="183" t="s">
        <v>366</v>
      </c>
      <c r="J13" s="27"/>
      <c r="K13" s="181"/>
      <c r="L13" s="21"/>
      <c r="M13" s="21" t="s">
        <v>0</v>
      </c>
      <c r="N13" s="21" t="s">
        <v>0</v>
      </c>
      <c r="O13" s="21" t="s">
        <v>0</v>
      </c>
      <c r="P13" s="21" t="s">
        <v>0</v>
      </c>
      <c r="Q13" s="21" t="s">
        <v>0</v>
      </c>
      <c r="R13" s="21" t="s">
        <v>0</v>
      </c>
      <c r="S13" s="21" t="s">
        <v>0</v>
      </c>
      <c r="T13" s="21" t="s">
        <v>0</v>
      </c>
      <c r="U13" s="31" t="s">
        <v>0</v>
      </c>
      <c r="V13" s="31" t="s">
        <v>0</v>
      </c>
      <c r="W13" s="31" t="s">
        <v>0</v>
      </c>
      <c r="X13" s="31" t="s">
        <v>0</v>
      </c>
      <c r="Y13" s="31" t="s">
        <v>0</v>
      </c>
      <c r="Z13" s="31" t="s">
        <v>0</v>
      </c>
      <c r="AA13" s="31" t="s">
        <v>0</v>
      </c>
      <c r="AB13" s="2" t="s">
        <v>0</v>
      </c>
      <c r="AC13" s="3" t="s">
        <v>0</v>
      </c>
    </row>
    <row r="14" spans="1:29" ht="30" x14ac:dyDescent="0.25">
      <c r="A14" s="606" t="s">
        <v>29</v>
      </c>
      <c r="B14" s="185" t="s">
        <v>80</v>
      </c>
      <c r="C14" s="199" t="s">
        <v>367</v>
      </c>
      <c r="D14" s="208">
        <f>'Event Data'!E102/1000*I14</f>
        <v>0</v>
      </c>
      <c r="E14" s="209">
        <f t="shared" ref="E14:E25" si="0">D14*F14/$M$1</f>
        <v>0</v>
      </c>
      <c r="F14" s="295">
        <v>0.1</v>
      </c>
      <c r="G14" s="200" t="s">
        <v>368</v>
      </c>
      <c r="H14" s="201" t="s">
        <v>106</v>
      </c>
      <c r="I14" s="183">
        <v>1000</v>
      </c>
      <c r="J14" s="27"/>
      <c r="K14" s="181"/>
      <c r="L14" s="21"/>
      <c r="M14" s="32" t="s">
        <v>0</v>
      </c>
      <c r="N14" s="32" t="s">
        <v>0</v>
      </c>
      <c r="O14" s="32"/>
      <c r="P14" s="32"/>
      <c r="Q14" s="32"/>
      <c r="R14" s="32"/>
      <c r="S14" s="32"/>
      <c r="T14" s="32"/>
      <c r="U14" s="31"/>
      <c r="V14" s="31"/>
      <c r="W14" s="31" t="s">
        <v>0</v>
      </c>
      <c r="X14" s="31" t="s">
        <v>0</v>
      </c>
      <c r="Y14" s="31" t="s">
        <v>0</v>
      </c>
      <c r="Z14" s="31" t="s">
        <v>0</v>
      </c>
      <c r="AA14" s="31" t="s">
        <v>0</v>
      </c>
      <c r="AB14" s="2" t="s">
        <v>0</v>
      </c>
      <c r="AC14" s="3" t="s">
        <v>0</v>
      </c>
    </row>
    <row r="15" spans="1:29" ht="30" x14ac:dyDescent="0.25">
      <c r="A15" s="607"/>
      <c r="B15" s="185" t="s">
        <v>81</v>
      </c>
      <c r="C15" s="198" t="s">
        <v>367</v>
      </c>
      <c r="D15" s="208">
        <f>'Event Data'!E103/1000*I15</f>
        <v>0</v>
      </c>
      <c r="E15" s="196">
        <f t="shared" si="0"/>
        <v>0</v>
      </c>
      <c r="F15" s="296">
        <v>1.45</v>
      </c>
      <c r="G15" s="182" t="s">
        <v>368</v>
      </c>
      <c r="H15" s="188" t="s">
        <v>106</v>
      </c>
      <c r="I15" s="183">
        <v>715</v>
      </c>
      <c r="J15" s="27"/>
      <c r="K15" s="181" t="s">
        <v>0</v>
      </c>
      <c r="L15" s="21"/>
      <c r="M15" s="32" t="s">
        <v>0</v>
      </c>
      <c r="N15" s="32" t="s">
        <v>0</v>
      </c>
      <c r="O15" s="32"/>
      <c r="P15" s="32"/>
      <c r="Q15" s="21"/>
      <c r="R15" s="21"/>
      <c r="S15" s="21" t="s">
        <v>0</v>
      </c>
      <c r="T15" s="21" t="s">
        <v>0</v>
      </c>
      <c r="U15" s="31" t="s">
        <v>0</v>
      </c>
      <c r="V15" s="31" t="s">
        <v>0</v>
      </c>
      <c r="W15" s="31" t="s">
        <v>0</v>
      </c>
      <c r="X15" s="31" t="s">
        <v>0</v>
      </c>
      <c r="Y15" s="31" t="s">
        <v>0</v>
      </c>
      <c r="Z15" s="31" t="s">
        <v>0</v>
      </c>
      <c r="AA15" s="31" t="s">
        <v>0</v>
      </c>
      <c r="AB15" s="2" t="s">
        <v>0</v>
      </c>
      <c r="AC15" s="3" t="s">
        <v>0</v>
      </c>
    </row>
    <row r="16" spans="1:29" ht="30" x14ac:dyDescent="0.25">
      <c r="A16" s="607"/>
      <c r="B16" s="185" t="s">
        <v>194</v>
      </c>
      <c r="C16" s="198" t="s">
        <v>367</v>
      </c>
      <c r="D16" s="208">
        <f>'Event Data'!E104/1000*I16</f>
        <v>0</v>
      </c>
      <c r="E16" s="196">
        <f t="shared" si="0"/>
        <v>0</v>
      </c>
      <c r="F16" s="296">
        <v>7.04</v>
      </c>
      <c r="G16" s="182" t="s">
        <v>368</v>
      </c>
      <c r="H16" s="188" t="s">
        <v>106</v>
      </c>
      <c r="I16" s="183">
        <v>1000</v>
      </c>
      <c r="J16" s="27"/>
      <c r="K16" s="181" t="s">
        <v>0</v>
      </c>
      <c r="L16" s="21" t="s">
        <v>0</v>
      </c>
      <c r="M16" s="21" t="s">
        <v>0</v>
      </c>
      <c r="N16" s="21" t="s">
        <v>0</v>
      </c>
      <c r="O16" s="21" t="s">
        <v>0</v>
      </c>
      <c r="P16" s="21" t="s">
        <v>0</v>
      </c>
      <c r="Q16" s="21" t="s">
        <v>0</v>
      </c>
      <c r="R16" s="21" t="s">
        <v>0</v>
      </c>
      <c r="S16" s="21" t="s">
        <v>0</v>
      </c>
      <c r="T16" s="21" t="s">
        <v>0</v>
      </c>
      <c r="U16" s="31" t="s">
        <v>0</v>
      </c>
      <c r="V16" s="31" t="s">
        <v>0</v>
      </c>
      <c r="W16" s="31" t="s">
        <v>0</v>
      </c>
      <c r="X16" s="31" t="s">
        <v>0</v>
      </c>
      <c r="Y16" s="31" t="s">
        <v>0</v>
      </c>
      <c r="Z16" s="31" t="s">
        <v>0</v>
      </c>
      <c r="AA16" s="31" t="s">
        <v>0</v>
      </c>
      <c r="AB16" s="2" t="s">
        <v>0</v>
      </c>
      <c r="AC16" s="3" t="s">
        <v>0</v>
      </c>
    </row>
    <row r="17" spans="1:29" ht="30" x14ac:dyDescent="0.25">
      <c r="A17" s="607"/>
      <c r="B17" s="185" t="s">
        <v>91</v>
      </c>
      <c r="C17" s="198" t="s">
        <v>367</v>
      </c>
      <c r="D17" s="208">
        <f>'Event Data'!E105/1000*I17</f>
        <v>0</v>
      </c>
      <c r="E17" s="196">
        <f t="shared" si="0"/>
        <v>0</v>
      </c>
      <c r="F17" s="296">
        <v>1.49</v>
      </c>
      <c r="G17" s="182" t="s">
        <v>368</v>
      </c>
      <c r="H17" s="188" t="s">
        <v>106</v>
      </c>
      <c r="I17" s="183">
        <v>993</v>
      </c>
      <c r="J17" s="27"/>
      <c r="K17" s="181" t="s">
        <v>0</v>
      </c>
      <c r="L17" s="21" t="s">
        <v>0</v>
      </c>
      <c r="M17" s="32" t="s">
        <v>0</v>
      </c>
      <c r="N17" s="32" t="s">
        <v>0</v>
      </c>
      <c r="O17" s="21"/>
      <c r="P17" s="21"/>
      <c r="Q17" s="21" t="s">
        <v>0</v>
      </c>
      <c r="R17" s="21" t="s">
        <v>0</v>
      </c>
      <c r="S17" s="21" t="s">
        <v>0</v>
      </c>
      <c r="T17" s="21" t="s">
        <v>0</v>
      </c>
      <c r="U17" s="31" t="s">
        <v>0</v>
      </c>
      <c r="V17" s="31" t="s">
        <v>0</v>
      </c>
      <c r="W17" s="31" t="s">
        <v>0</v>
      </c>
      <c r="X17" s="31" t="s">
        <v>0</v>
      </c>
      <c r="Y17" s="31" t="s">
        <v>0</v>
      </c>
      <c r="Z17" s="31" t="s">
        <v>0</v>
      </c>
      <c r="AA17" s="31" t="s">
        <v>0</v>
      </c>
      <c r="AB17" s="2" t="s">
        <v>0</v>
      </c>
      <c r="AC17" s="3" t="s">
        <v>0</v>
      </c>
    </row>
    <row r="18" spans="1:29" ht="30" x14ac:dyDescent="0.25">
      <c r="A18" s="607"/>
      <c r="B18" s="185" t="s">
        <v>92</v>
      </c>
      <c r="C18" s="198" t="s">
        <v>367</v>
      </c>
      <c r="D18" s="208">
        <f>'Event Data'!E106/1000*I18</f>
        <v>0</v>
      </c>
      <c r="E18" s="196">
        <f t="shared" si="0"/>
        <v>0</v>
      </c>
      <c r="F18" s="296">
        <v>1.84</v>
      </c>
      <c r="G18" s="182" t="s">
        <v>368</v>
      </c>
      <c r="H18" s="188" t="s">
        <v>106</v>
      </c>
      <c r="I18" s="183">
        <v>992</v>
      </c>
      <c r="J18" s="27"/>
      <c r="K18" s="181" t="s">
        <v>0</v>
      </c>
      <c r="L18" s="21" t="s">
        <v>0</v>
      </c>
      <c r="M18" s="32" t="s">
        <v>0</v>
      </c>
      <c r="N18" s="32" t="s">
        <v>0</v>
      </c>
      <c r="O18" s="21"/>
      <c r="P18" s="21"/>
      <c r="Q18" s="21"/>
      <c r="R18" s="21"/>
      <c r="S18" s="21"/>
      <c r="T18" s="21"/>
      <c r="U18" s="31"/>
      <c r="V18" s="31"/>
      <c r="W18" s="31"/>
      <c r="X18" s="31"/>
      <c r="Y18" s="31"/>
      <c r="Z18" s="31"/>
      <c r="AA18" s="31"/>
      <c r="AB18" s="2"/>
    </row>
    <row r="19" spans="1:29" ht="30" x14ac:dyDescent="0.25">
      <c r="A19" s="607"/>
      <c r="B19" s="185" t="s">
        <v>135</v>
      </c>
      <c r="C19" s="198" t="s">
        <v>367</v>
      </c>
      <c r="D19" s="208">
        <f>'Event Data'!E107/1000*I19</f>
        <v>0</v>
      </c>
      <c r="E19" s="196">
        <f t="shared" si="0"/>
        <v>0</v>
      </c>
      <c r="F19" s="296">
        <v>1.41</v>
      </c>
      <c r="G19" s="182" t="s">
        <v>368</v>
      </c>
      <c r="H19" s="188" t="s">
        <v>106</v>
      </c>
      <c r="I19" s="183">
        <v>1015</v>
      </c>
      <c r="J19" s="27"/>
      <c r="K19" s="181" t="s">
        <v>0</v>
      </c>
      <c r="L19" s="21" t="s">
        <v>0</v>
      </c>
      <c r="M19" s="21" t="s">
        <v>0</v>
      </c>
      <c r="N19" s="21" t="s">
        <v>0</v>
      </c>
      <c r="O19" s="21" t="s">
        <v>0</v>
      </c>
      <c r="P19" s="21" t="s">
        <v>0</v>
      </c>
      <c r="Q19" s="21" t="s">
        <v>0</v>
      </c>
      <c r="R19" s="21" t="s">
        <v>0</v>
      </c>
      <c r="S19" s="21" t="s">
        <v>0</v>
      </c>
      <c r="T19" s="21" t="s">
        <v>0</v>
      </c>
      <c r="U19" s="31" t="s">
        <v>0</v>
      </c>
      <c r="V19" s="31" t="s">
        <v>0</v>
      </c>
      <c r="W19" s="31" t="s">
        <v>0</v>
      </c>
      <c r="X19" s="31" t="s">
        <v>0</v>
      </c>
      <c r="Y19" s="31" t="s">
        <v>0</v>
      </c>
      <c r="Z19" s="31" t="s">
        <v>0</v>
      </c>
      <c r="AA19" s="31" t="s">
        <v>0</v>
      </c>
      <c r="AB19" s="2" t="s">
        <v>0</v>
      </c>
      <c r="AC19" s="3" t="s">
        <v>0</v>
      </c>
    </row>
    <row r="20" spans="1:29" ht="30" x14ac:dyDescent="0.25">
      <c r="A20" s="607"/>
      <c r="B20" s="185" t="s">
        <v>30</v>
      </c>
      <c r="C20" s="198" t="s">
        <v>367</v>
      </c>
      <c r="D20" s="208">
        <f>'Event Data'!E108/1000*I20</f>
        <v>0</v>
      </c>
      <c r="E20" s="196">
        <f t="shared" si="0"/>
        <v>0</v>
      </c>
      <c r="F20" s="296">
        <v>0.33</v>
      </c>
      <c r="G20" s="182" t="s">
        <v>368</v>
      </c>
      <c r="H20" s="188" t="s">
        <v>106</v>
      </c>
      <c r="I20" s="183">
        <v>1334</v>
      </c>
      <c r="J20" s="27"/>
      <c r="K20" s="181" t="s">
        <v>0</v>
      </c>
      <c r="L20" s="21" t="s">
        <v>0</v>
      </c>
      <c r="M20" s="21" t="s">
        <v>0</v>
      </c>
      <c r="N20" s="21" t="s">
        <v>0</v>
      </c>
      <c r="O20" s="21" t="s">
        <v>0</v>
      </c>
      <c r="P20" s="21" t="s">
        <v>0</v>
      </c>
      <c r="Q20" s="21" t="s">
        <v>0</v>
      </c>
      <c r="R20" s="21" t="s">
        <v>0</v>
      </c>
      <c r="S20" s="21" t="s">
        <v>0</v>
      </c>
      <c r="T20" s="21" t="s">
        <v>0</v>
      </c>
      <c r="U20" s="31" t="s">
        <v>0</v>
      </c>
      <c r="V20" s="31" t="s">
        <v>0</v>
      </c>
      <c r="W20" s="31" t="s">
        <v>0</v>
      </c>
      <c r="X20" s="31" t="s">
        <v>0</v>
      </c>
      <c r="Y20" s="31" t="s">
        <v>0</v>
      </c>
      <c r="Z20" s="31" t="s">
        <v>0</v>
      </c>
      <c r="AA20" s="31" t="s">
        <v>0</v>
      </c>
      <c r="AB20" s="2" t="s">
        <v>0</v>
      </c>
      <c r="AC20" s="3" t="s">
        <v>0</v>
      </c>
    </row>
    <row r="21" spans="1:29" ht="30" x14ac:dyDescent="0.25">
      <c r="A21" s="607"/>
      <c r="B21" s="185" t="s">
        <v>31</v>
      </c>
      <c r="C21" s="198" t="s">
        <v>367</v>
      </c>
      <c r="D21" s="208">
        <f>'Event Data'!E109/1000*I21</f>
        <v>0</v>
      </c>
      <c r="E21" s="196">
        <f t="shared" si="0"/>
        <v>0</v>
      </c>
      <c r="F21" s="296">
        <v>0.42</v>
      </c>
      <c r="G21" s="182" t="s">
        <v>368</v>
      </c>
      <c r="H21" s="188" t="s">
        <v>106</v>
      </c>
      <c r="I21" s="183">
        <v>1040</v>
      </c>
      <c r="J21" s="27"/>
      <c r="K21" s="181" t="s">
        <v>0</v>
      </c>
      <c r="L21" s="21" t="s">
        <v>0</v>
      </c>
      <c r="M21" s="32" t="s">
        <v>0</v>
      </c>
      <c r="N21" s="32" t="s">
        <v>0</v>
      </c>
      <c r="O21" s="21"/>
      <c r="P21" s="21"/>
      <c r="Q21" s="21" t="s">
        <v>0</v>
      </c>
      <c r="R21" s="21" t="s">
        <v>0</v>
      </c>
      <c r="S21" s="21" t="s">
        <v>0</v>
      </c>
      <c r="T21" s="21" t="s">
        <v>0</v>
      </c>
      <c r="U21" s="31" t="s">
        <v>0</v>
      </c>
      <c r="V21" s="31" t="s">
        <v>0</v>
      </c>
      <c r="W21" s="31" t="s">
        <v>0</v>
      </c>
      <c r="X21" s="31" t="s">
        <v>0</v>
      </c>
      <c r="Y21" s="31" t="s">
        <v>0</v>
      </c>
      <c r="Z21" s="31" t="s">
        <v>0</v>
      </c>
      <c r="AA21" s="31" t="s">
        <v>0</v>
      </c>
      <c r="AB21" s="2" t="s">
        <v>0</v>
      </c>
      <c r="AC21" s="3" t="s">
        <v>0</v>
      </c>
    </row>
    <row r="22" spans="1:29" ht="30" x14ac:dyDescent="0.25">
      <c r="A22" s="607"/>
      <c r="B22" s="185" t="s">
        <v>93</v>
      </c>
      <c r="C22" s="198" t="s">
        <v>367</v>
      </c>
      <c r="D22" s="208">
        <f>'Event Data'!E110/1000*I22</f>
        <v>0</v>
      </c>
      <c r="E22" s="196">
        <f t="shared" si="0"/>
        <v>0</v>
      </c>
      <c r="F22" s="296">
        <v>2.97</v>
      </c>
      <c r="G22" s="182" t="s">
        <v>368</v>
      </c>
      <c r="H22" s="188" t="s">
        <v>106</v>
      </c>
      <c r="I22" s="183">
        <v>790</v>
      </c>
      <c r="J22" s="27"/>
      <c r="K22" s="181" t="s">
        <v>0</v>
      </c>
      <c r="L22" s="21" t="s">
        <v>0</v>
      </c>
      <c r="M22" s="21" t="s">
        <v>0</v>
      </c>
      <c r="N22" s="21" t="s">
        <v>0</v>
      </c>
      <c r="O22" s="21" t="s">
        <v>0</v>
      </c>
      <c r="P22" s="21" t="s">
        <v>0</v>
      </c>
      <c r="Q22" s="21" t="s">
        <v>0</v>
      </c>
      <c r="R22" s="21" t="s">
        <v>0</v>
      </c>
      <c r="S22" s="21" t="s">
        <v>0</v>
      </c>
      <c r="T22" s="21" t="s">
        <v>0</v>
      </c>
      <c r="U22" s="31" t="s">
        <v>0</v>
      </c>
      <c r="V22" s="31" t="s">
        <v>0</v>
      </c>
      <c r="W22" s="31" t="s">
        <v>0</v>
      </c>
      <c r="X22" s="31" t="s">
        <v>0</v>
      </c>
      <c r="Y22" s="31" t="s">
        <v>0</v>
      </c>
      <c r="Z22" s="31" t="s">
        <v>0</v>
      </c>
      <c r="AA22" s="31" t="s">
        <v>0</v>
      </c>
      <c r="AB22" s="2" t="s">
        <v>0</v>
      </c>
      <c r="AC22" s="3" t="s">
        <v>0</v>
      </c>
    </row>
    <row r="23" spans="1:29" ht="30" x14ac:dyDescent="0.25">
      <c r="A23" s="607"/>
      <c r="B23" s="185" t="s">
        <v>32</v>
      </c>
      <c r="C23" s="198" t="s">
        <v>367</v>
      </c>
      <c r="D23" s="208">
        <f>'Event Data'!E111/1000*I23</f>
        <v>0</v>
      </c>
      <c r="E23" s="196">
        <f t="shared" si="0"/>
        <v>0</v>
      </c>
      <c r="F23" s="296">
        <v>1.1299999999999999</v>
      </c>
      <c r="G23" s="182" t="s">
        <v>368</v>
      </c>
      <c r="H23" s="188" t="s">
        <v>130</v>
      </c>
      <c r="I23" s="183">
        <v>1000</v>
      </c>
      <c r="J23" s="27"/>
      <c r="K23" s="181"/>
      <c r="L23" s="21"/>
      <c r="M23" s="21" t="s">
        <v>0</v>
      </c>
      <c r="N23" s="21" t="s">
        <v>0</v>
      </c>
      <c r="O23" s="21"/>
      <c r="P23" s="21"/>
      <c r="Q23" s="21"/>
      <c r="R23" s="21"/>
      <c r="S23" s="21"/>
      <c r="T23" s="21"/>
      <c r="U23" s="31"/>
      <c r="V23" s="31"/>
      <c r="W23" s="31"/>
      <c r="X23" s="31"/>
      <c r="Y23" s="31"/>
      <c r="Z23" s="31"/>
      <c r="AA23" s="31"/>
      <c r="AB23" s="2"/>
    </row>
    <row r="24" spans="1:29" ht="30" x14ac:dyDescent="0.25">
      <c r="A24" s="607"/>
      <c r="B24" s="185" t="s">
        <v>33</v>
      </c>
      <c r="C24" s="198" t="s">
        <v>367</v>
      </c>
      <c r="D24" s="208">
        <f>'Event Data'!E112/1000*I24</f>
        <v>0</v>
      </c>
      <c r="E24" s="196">
        <f t="shared" si="0"/>
        <v>0</v>
      </c>
      <c r="F24" s="296">
        <v>1.34</v>
      </c>
      <c r="G24" s="182" t="s">
        <v>368</v>
      </c>
      <c r="H24" s="188" t="s">
        <v>106</v>
      </c>
      <c r="I24" s="183">
        <v>1031</v>
      </c>
      <c r="J24" s="27"/>
      <c r="K24" s="181" t="s">
        <v>0</v>
      </c>
      <c r="L24" s="21" t="s">
        <v>0</v>
      </c>
      <c r="M24" s="21" t="s">
        <v>0</v>
      </c>
      <c r="N24" s="21" t="s">
        <v>0</v>
      </c>
      <c r="O24" s="21" t="s">
        <v>0</v>
      </c>
      <c r="P24" s="21" t="s">
        <v>0</v>
      </c>
      <c r="Q24" s="21" t="s">
        <v>0</v>
      </c>
      <c r="R24" s="21" t="s">
        <v>0</v>
      </c>
      <c r="S24" s="21" t="s">
        <v>0</v>
      </c>
      <c r="T24" s="21" t="s">
        <v>0</v>
      </c>
      <c r="U24" s="31" t="s">
        <v>0</v>
      </c>
      <c r="V24" s="31" t="s">
        <v>0</v>
      </c>
      <c r="W24" s="31" t="s">
        <v>0</v>
      </c>
      <c r="X24" s="31" t="s">
        <v>0</v>
      </c>
      <c r="Y24" s="31" t="s">
        <v>0</v>
      </c>
      <c r="Z24" s="31" t="s">
        <v>0</v>
      </c>
      <c r="AA24" s="31" t="s">
        <v>0</v>
      </c>
      <c r="AB24" s="2" t="s">
        <v>0</v>
      </c>
      <c r="AC24" s="3" t="s">
        <v>0</v>
      </c>
    </row>
    <row r="25" spans="1:29" ht="30.75" thickBot="1" x14ac:dyDescent="0.3">
      <c r="A25" s="608"/>
      <c r="B25" s="207" t="s">
        <v>94</v>
      </c>
      <c r="C25" s="198" t="s">
        <v>367</v>
      </c>
      <c r="D25" s="208">
        <f>'Event Data'!E113/1000*I25</f>
        <v>0</v>
      </c>
      <c r="E25" s="197">
        <f t="shared" si="0"/>
        <v>0</v>
      </c>
      <c r="F25" s="297">
        <f>(0.88+0.42)/2</f>
        <v>0.65</v>
      </c>
      <c r="G25" s="184" t="s">
        <v>368</v>
      </c>
      <c r="H25" s="189" t="s">
        <v>107</v>
      </c>
      <c r="I25" s="183">
        <v>1000</v>
      </c>
      <c r="J25" s="27"/>
      <c r="K25" s="181" t="s">
        <v>0</v>
      </c>
      <c r="L25" s="21" t="s">
        <v>0</v>
      </c>
      <c r="M25" s="21" t="s">
        <v>0</v>
      </c>
      <c r="N25" s="21" t="s">
        <v>0</v>
      </c>
      <c r="O25" s="21" t="s">
        <v>0</v>
      </c>
      <c r="P25" s="21" t="s">
        <v>0</v>
      </c>
      <c r="Q25" s="21" t="s">
        <v>0</v>
      </c>
      <c r="R25" s="21" t="s">
        <v>0</v>
      </c>
      <c r="S25" s="21" t="s">
        <v>0</v>
      </c>
      <c r="T25" s="21" t="s">
        <v>0</v>
      </c>
      <c r="U25" s="31" t="s">
        <v>0</v>
      </c>
      <c r="V25" s="31" t="s">
        <v>0</v>
      </c>
      <c r="W25" s="31" t="s">
        <v>0</v>
      </c>
      <c r="X25" s="31" t="s">
        <v>0</v>
      </c>
      <c r="Y25" s="31" t="s">
        <v>0</v>
      </c>
      <c r="Z25" s="31" t="s">
        <v>0</v>
      </c>
      <c r="AA25" s="31" t="s">
        <v>0</v>
      </c>
      <c r="AB25" s="2" t="s">
        <v>0</v>
      </c>
      <c r="AC25" s="3" t="s">
        <v>0</v>
      </c>
    </row>
    <row r="26" spans="1:29" ht="15.75" thickBot="1" x14ac:dyDescent="0.3">
      <c r="A26" s="21" t="s">
        <v>0</v>
      </c>
      <c r="B26" s="21" t="s">
        <v>0</v>
      </c>
      <c r="C26" s="21"/>
      <c r="D26" s="5"/>
      <c r="E26" s="5" t="s">
        <v>0</v>
      </c>
      <c r="F26" s="21" t="s">
        <v>0</v>
      </c>
      <c r="G26" s="21" t="s">
        <v>0</v>
      </c>
      <c r="H26" s="21" t="s">
        <v>0</v>
      </c>
      <c r="I26" s="21" t="s">
        <v>0</v>
      </c>
      <c r="J26" s="21" t="s">
        <v>0</v>
      </c>
      <c r="K26" s="181" t="s">
        <v>0</v>
      </c>
      <c r="L26" s="21" t="s">
        <v>0</v>
      </c>
      <c r="M26" s="21" t="s">
        <v>0</v>
      </c>
      <c r="N26" s="21" t="s">
        <v>0</v>
      </c>
      <c r="O26" s="21" t="s">
        <v>0</v>
      </c>
      <c r="P26" s="21" t="s">
        <v>0</v>
      </c>
      <c r="Q26" s="21" t="s">
        <v>0</v>
      </c>
      <c r="R26" s="21" t="s">
        <v>0</v>
      </c>
      <c r="S26" s="21" t="s">
        <v>0</v>
      </c>
      <c r="T26" s="21" t="s">
        <v>0</v>
      </c>
      <c r="U26" s="31" t="s">
        <v>0</v>
      </c>
      <c r="V26" s="31" t="s">
        <v>0</v>
      </c>
      <c r="W26" s="31" t="s">
        <v>0</v>
      </c>
      <c r="X26" s="31" t="s">
        <v>0</v>
      </c>
      <c r="Y26" s="31" t="s">
        <v>0</v>
      </c>
      <c r="Z26" s="31" t="s">
        <v>0</v>
      </c>
      <c r="AA26" s="31" t="s">
        <v>0</v>
      </c>
      <c r="AB26" s="2"/>
    </row>
    <row r="27" spans="1:29" ht="35.25" thickBot="1" x14ac:dyDescent="0.3">
      <c r="A27" s="33" t="s">
        <v>0</v>
      </c>
      <c r="B27" s="34" t="s">
        <v>0</v>
      </c>
      <c r="C27" s="34"/>
      <c r="D27" s="63" t="s">
        <v>184</v>
      </c>
      <c r="E27" s="76">
        <f>SUM(E14:E25)</f>
        <v>0</v>
      </c>
      <c r="F27" s="34" t="s">
        <v>0</v>
      </c>
      <c r="G27" s="33" t="s">
        <v>0</v>
      </c>
      <c r="H27" s="35" t="s">
        <v>0</v>
      </c>
      <c r="I27" s="27" t="s">
        <v>0</v>
      </c>
      <c r="J27" s="27" t="s">
        <v>0</v>
      </c>
      <c r="K27" s="181" t="s">
        <v>0</v>
      </c>
      <c r="L27" s="21" t="s">
        <v>0</v>
      </c>
      <c r="M27" s="27" t="s">
        <v>0</v>
      </c>
      <c r="N27" s="27" t="s">
        <v>0</v>
      </c>
      <c r="O27" s="27" t="s">
        <v>0</v>
      </c>
      <c r="P27" s="27" t="s">
        <v>0</v>
      </c>
      <c r="Q27" s="27" t="s">
        <v>0</v>
      </c>
      <c r="R27" s="27" t="s">
        <v>0</v>
      </c>
      <c r="S27" s="27" t="s">
        <v>0</v>
      </c>
      <c r="T27" s="27" t="s">
        <v>0</v>
      </c>
      <c r="U27" s="27" t="s">
        <v>0</v>
      </c>
      <c r="V27" s="27" t="s">
        <v>0</v>
      </c>
      <c r="W27" s="27" t="s">
        <v>0</v>
      </c>
      <c r="X27" s="27" t="s">
        <v>0</v>
      </c>
      <c r="Y27" s="27" t="s">
        <v>0</v>
      </c>
      <c r="Z27" s="27" t="s">
        <v>0</v>
      </c>
      <c r="AA27" s="27" t="s">
        <v>0</v>
      </c>
      <c r="AB27" s="2"/>
    </row>
    <row r="28" spans="1:29" ht="18.75" x14ac:dyDescent="0.25">
      <c r="A28" s="33" t="s">
        <v>0</v>
      </c>
      <c r="B28" s="34" t="s">
        <v>0</v>
      </c>
      <c r="C28" s="34"/>
      <c r="D28" s="36" t="s">
        <v>0</v>
      </c>
      <c r="E28" s="36" t="s">
        <v>0</v>
      </c>
      <c r="F28" s="34" t="s">
        <v>0</v>
      </c>
      <c r="G28" s="33" t="s">
        <v>0</v>
      </c>
      <c r="H28" s="35" t="s">
        <v>0</v>
      </c>
      <c r="I28" s="27" t="s">
        <v>0</v>
      </c>
      <c r="J28" s="27" t="s">
        <v>0</v>
      </c>
      <c r="K28" s="53" t="s">
        <v>0</v>
      </c>
      <c r="L28" s="27" t="s">
        <v>0</v>
      </c>
      <c r="M28" s="27" t="s">
        <v>0</v>
      </c>
      <c r="N28" s="27" t="s">
        <v>0</v>
      </c>
      <c r="O28" s="27" t="s">
        <v>0</v>
      </c>
      <c r="P28" s="27" t="s">
        <v>0</v>
      </c>
      <c r="Q28" s="27" t="s">
        <v>0</v>
      </c>
      <c r="R28" s="27" t="s">
        <v>0</v>
      </c>
      <c r="S28" s="27" t="s">
        <v>0</v>
      </c>
      <c r="T28" s="27" t="s">
        <v>0</v>
      </c>
      <c r="U28" s="27" t="s">
        <v>0</v>
      </c>
      <c r="V28" s="27" t="s">
        <v>0</v>
      </c>
      <c r="W28" s="27" t="s">
        <v>0</v>
      </c>
      <c r="X28" s="27" t="s">
        <v>0</v>
      </c>
      <c r="Y28" s="27" t="s">
        <v>0</v>
      </c>
      <c r="Z28" s="27" t="s">
        <v>0</v>
      </c>
      <c r="AA28" s="27" t="s">
        <v>0</v>
      </c>
      <c r="AB28" s="2"/>
    </row>
    <row r="29" spans="1:29" ht="18.75" x14ac:dyDescent="0.25">
      <c r="A29" s="33" t="s">
        <v>0</v>
      </c>
      <c r="B29" s="34" t="s">
        <v>0</v>
      </c>
      <c r="C29" s="34"/>
      <c r="D29" s="36" t="s">
        <v>0</v>
      </c>
      <c r="E29" s="36" t="s">
        <v>0</v>
      </c>
      <c r="F29" s="34" t="s">
        <v>0</v>
      </c>
      <c r="G29" s="33" t="s">
        <v>0</v>
      </c>
      <c r="H29" s="35" t="s">
        <v>0</v>
      </c>
      <c r="I29" s="27" t="s">
        <v>0</v>
      </c>
      <c r="J29" s="27" t="s">
        <v>0</v>
      </c>
      <c r="K29" s="53" t="s">
        <v>0</v>
      </c>
      <c r="L29" s="27" t="s">
        <v>0</v>
      </c>
      <c r="M29" s="27" t="s">
        <v>0</v>
      </c>
      <c r="N29" s="27" t="s">
        <v>0</v>
      </c>
      <c r="O29" s="27" t="s">
        <v>0</v>
      </c>
      <c r="P29" s="27" t="s">
        <v>0</v>
      </c>
      <c r="Q29" s="27" t="s">
        <v>0</v>
      </c>
      <c r="R29" s="27" t="s">
        <v>0</v>
      </c>
      <c r="S29" s="27" t="s">
        <v>0</v>
      </c>
      <c r="T29" s="27" t="s">
        <v>0</v>
      </c>
      <c r="U29" s="27" t="s">
        <v>0</v>
      </c>
      <c r="V29" s="27" t="s">
        <v>0</v>
      </c>
      <c r="W29" s="27" t="s">
        <v>0</v>
      </c>
      <c r="X29" s="27" t="s">
        <v>0</v>
      </c>
      <c r="Y29" s="27" t="s">
        <v>0</v>
      </c>
      <c r="Z29" s="27" t="s">
        <v>0</v>
      </c>
      <c r="AA29" s="27" t="s">
        <v>0</v>
      </c>
      <c r="AB29" s="2"/>
    </row>
    <row r="30" spans="1:29" ht="18.75" x14ac:dyDescent="0.25">
      <c r="A30" s="33" t="s">
        <v>0</v>
      </c>
      <c r="B30" s="34" t="s">
        <v>0</v>
      </c>
      <c r="C30" s="34"/>
      <c r="D30" s="36" t="s">
        <v>0</v>
      </c>
      <c r="E30" s="36" t="s">
        <v>0</v>
      </c>
      <c r="F30" s="34" t="s">
        <v>0</v>
      </c>
      <c r="G30" s="33" t="s">
        <v>0</v>
      </c>
      <c r="H30" s="35" t="s">
        <v>0</v>
      </c>
      <c r="I30" s="27" t="s">
        <v>0</v>
      </c>
      <c r="J30" s="27" t="s">
        <v>0</v>
      </c>
      <c r="K30" s="53" t="s">
        <v>0</v>
      </c>
      <c r="L30" s="27" t="s">
        <v>0</v>
      </c>
      <c r="M30" s="27" t="s">
        <v>0</v>
      </c>
      <c r="N30" s="27" t="s">
        <v>0</v>
      </c>
      <c r="O30" s="27" t="s">
        <v>0</v>
      </c>
      <c r="P30" s="27" t="s">
        <v>0</v>
      </c>
      <c r="Q30" s="27" t="s">
        <v>0</v>
      </c>
      <c r="R30" s="27" t="s">
        <v>0</v>
      </c>
      <c r="S30" s="27" t="s">
        <v>0</v>
      </c>
      <c r="T30" s="27" t="s">
        <v>0</v>
      </c>
      <c r="U30" s="27" t="s">
        <v>0</v>
      </c>
      <c r="V30" s="27" t="s">
        <v>0</v>
      </c>
      <c r="W30" s="27" t="s">
        <v>0</v>
      </c>
      <c r="X30" s="27" t="s">
        <v>0</v>
      </c>
      <c r="Y30" s="27" t="s">
        <v>0</v>
      </c>
      <c r="Z30" s="27" t="s">
        <v>0</v>
      </c>
      <c r="AA30" s="27" t="s">
        <v>0</v>
      </c>
      <c r="AB30" s="2"/>
    </row>
    <row r="31" spans="1:29" ht="18.75" x14ac:dyDescent="0.25">
      <c r="A31" s="33" t="s">
        <v>0</v>
      </c>
      <c r="B31" s="34" t="s">
        <v>0</v>
      </c>
      <c r="C31" s="34"/>
      <c r="D31" s="36" t="s">
        <v>0</v>
      </c>
      <c r="E31" s="36" t="s">
        <v>0</v>
      </c>
      <c r="F31" s="34" t="s">
        <v>0</v>
      </c>
      <c r="G31" s="33" t="s">
        <v>0</v>
      </c>
      <c r="H31" s="35" t="s">
        <v>0</v>
      </c>
      <c r="I31" s="27" t="s">
        <v>0</v>
      </c>
      <c r="J31" s="27" t="s">
        <v>0</v>
      </c>
      <c r="K31" s="53" t="s">
        <v>0</v>
      </c>
      <c r="L31" s="27" t="s">
        <v>0</v>
      </c>
      <c r="M31" s="27" t="s">
        <v>0</v>
      </c>
      <c r="N31" s="27" t="s">
        <v>0</v>
      </c>
      <c r="O31" s="27" t="s">
        <v>0</v>
      </c>
      <c r="P31" s="27" t="s">
        <v>0</v>
      </c>
      <c r="Q31" s="27" t="s">
        <v>0</v>
      </c>
      <c r="R31" s="27" t="s">
        <v>0</v>
      </c>
      <c r="S31" s="27" t="s">
        <v>0</v>
      </c>
      <c r="T31" s="27" t="s">
        <v>0</v>
      </c>
      <c r="U31" s="27" t="s">
        <v>0</v>
      </c>
      <c r="V31" s="27" t="s">
        <v>0</v>
      </c>
      <c r="W31" s="27" t="s">
        <v>0</v>
      </c>
      <c r="X31" s="27" t="s">
        <v>0</v>
      </c>
      <c r="Y31" s="27" t="s">
        <v>0</v>
      </c>
      <c r="Z31" s="27" t="s">
        <v>0</v>
      </c>
      <c r="AA31" s="27" t="s">
        <v>0</v>
      </c>
      <c r="AB31" s="2"/>
    </row>
    <row r="32" spans="1:29" ht="18.75" x14ac:dyDescent="0.25">
      <c r="A32" s="33" t="s">
        <v>0</v>
      </c>
      <c r="B32" s="34" t="s">
        <v>0</v>
      </c>
      <c r="C32" s="34"/>
      <c r="D32" s="36" t="s">
        <v>0</v>
      </c>
      <c r="E32" s="36" t="s">
        <v>0</v>
      </c>
      <c r="F32" s="34" t="s">
        <v>0</v>
      </c>
      <c r="G32" s="33" t="s">
        <v>0</v>
      </c>
      <c r="H32" s="35" t="s">
        <v>0</v>
      </c>
      <c r="I32" s="27" t="s">
        <v>0</v>
      </c>
      <c r="J32" s="27" t="s">
        <v>0</v>
      </c>
      <c r="K32" s="53" t="s">
        <v>0</v>
      </c>
      <c r="L32" s="27" t="s">
        <v>0</v>
      </c>
      <c r="M32" s="27" t="s">
        <v>0</v>
      </c>
      <c r="N32" s="27" t="s">
        <v>0</v>
      </c>
      <c r="O32" s="27" t="s">
        <v>0</v>
      </c>
      <c r="P32" s="27" t="s">
        <v>0</v>
      </c>
      <c r="Q32" s="27" t="s">
        <v>0</v>
      </c>
      <c r="R32" s="27" t="s">
        <v>0</v>
      </c>
      <c r="S32" s="27" t="s">
        <v>0</v>
      </c>
      <c r="T32" s="27" t="s">
        <v>0</v>
      </c>
      <c r="U32" s="27" t="s">
        <v>0</v>
      </c>
      <c r="V32" s="27" t="s">
        <v>0</v>
      </c>
      <c r="W32" s="27" t="s">
        <v>0</v>
      </c>
      <c r="X32" s="27" t="s">
        <v>0</v>
      </c>
      <c r="Y32" s="27" t="s">
        <v>0</v>
      </c>
      <c r="Z32" s="27" t="s">
        <v>0</v>
      </c>
      <c r="AA32" s="27" t="s">
        <v>0</v>
      </c>
      <c r="AB32" s="2"/>
    </row>
    <row r="33" spans="1:28" ht="18.75" x14ac:dyDescent="0.25">
      <c r="A33" s="33" t="s">
        <v>0</v>
      </c>
      <c r="B33" s="34" t="s">
        <v>0</v>
      </c>
      <c r="C33" s="34"/>
      <c r="D33" s="36" t="s">
        <v>0</v>
      </c>
      <c r="E33" s="36" t="s">
        <v>0</v>
      </c>
      <c r="F33" s="34" t="s">
        <v>0</v>
      </c>
      <c r="G33" s="33" t="s">
        <v>0</v>
      </c>
      <c r="H33" s="35" t="s">
        <v>0</v>
      </c>
      <c r="I33" s="27" t="s">
        <v>0</v>
      </c>
      <c r="J33" s="27" t="s">
        <v>0</v>
      </c>
      <c r="K33" s="53" t="s">
        <v>0</v>
      </c>
      <c r="L33" s="27" t="s">
        <v>0</v>
      </c>
      <c r="M33" s="27" t="s">
        <v>0</v>
      </c>
      <c r="N33" s="27" t="s">
        <v>0</v>
      </c>
      <c r="O33" s="27" t="s">
        <v>0</v>
      </c>
      <c r="P33" s="27" t="s">
        <v>0</v>
      </c>
      <c r="Q33" s="27" t="s">
        <v>0</v>
      </c>
      <c r="R33" s="27" t="s">
        <v>0</v>
      </c>
      <c r="S33" s="27" t="s">
        <v>0</v>
      </c>
      <c r="T33" s="27" t="s">
        <v>0</v>
      </c>
      <c r="U33" s="27" t="s">
        <v>0</v>
      </c>
      <c r="V33" s="27" t="s">
        <v>0</v>
      </c>
      <c r="W33" s="27" t="s">
        <v>0</v>
      </c>
      <c r="X33" s="27" t="s">
        <v>0</v>
      </c>
      <c r="Y33" s="27" t="s">
        <v>0</v>
      </c>
      <c r="Z33" s="27" t="s">
        <v>0</v>
      </c>
      <c r="AA33" s="27" t="s">
        <v>0</v>
      </c>
      <c r="AB33" s="2"/>
    </row>
    <row r="34" spans="1:28" ht="18.75" x14ac:dyDescent="0.25">
      <c r="A34" s="33" t="s">
        <v>0</v>
      </c>
      <c r="B34" s="34" t="s">
        <v>0</v>
      </c>
      <c r="C34" s="34"/>
      <c r="D34" s="36" t="s">
        <v>0</v>
      </c>
      <c r="E34" s="36" t="s">
        <v>0</v>
      </c>
      <c r="F34" s="34" t="s">
        <v>0</v>
      </c>
      <c r="G34" s="33" t="s">
        <v>0</v>
      </c>
      <c r="H34" s="35" t="s">
        <v>0</v>
      </c>
      <c r="I34" s="27" t="s">
        <v>0</v>
      </c>
      <c r="J34" s="27" t="s">
        <v>0</v>
      </c>
      <c r="K34" s="53" t="s">
        <v>0</v>
      </c>
      <c r="L34" s="27" t="s">
        <v>0</v>
      </c>
      <c r="M34" s="27" t="s">
        <v>0</v>
      </c>
      <c r="N34" s="27" t="s">
        <v>0</v>
      </c>
      <c r="O34" s="27" t="s">
        <v>0</v>
      </c>
      <c r="P34" s="27" t="s">
        <v>0</v>
      </c>
      <c r="Q34" s="27" t="s">
        <v>0</v>
      </c>
      <c r="R34" s="27" t="s">
        <v>0</v>
      </c>
      <c r="S34" s="27" t="s">
        <v>0</v>
      </c>
      <c r="T34" s="27" t="s">
        <v>0</v>
      </c>
      <c r="U34" s="27" t="s">
        <v>0</v>
      </c>
      <c r="V34" s="27" t="s">
        <v>0</v>
      </c>
      <c r="W34" s="27" t="s">
        <v>0</v>
      </c>
      <c r="X34" s="27" t="s">
        <v>0</v>
      </c>
      <c r="Y34" s="27" t="s">
        <v>0</v>
      </c>
      <c r="Z34" s="27" t="s">
        <v>0</v>
      </c>
      <c r="AA34" s="27" t="s">
        <v>0</v>
      </c>
      <c r="AB34" s="2"/>
    </row>
    <row r="35" spans="1:28" x14ac:dyDescent="0.25">
      <c r="A35" s="31" t="s">
        <v>0</v>
      </c>
      <c r="B35" s="31" t="s">
        <v>0</v>
      </c>
      <c r="C35" s="31"/>
      <c r="D35" s="37" t="s">
        <v>0</v>
      </c>
      <c r="E35" s="37" t="s">
        <v>0</v>
      </c>
      <c r="F35" s="31" t="s">
        <v>0</v>
      </c>
      <c r="G35" s="31" t="s">
        <v>0</v>
      </c>
      <c r="H35" s="31" t="s">
        <v>0</v>
      </c>
      <c r="I35" s="31" t="s">
        <v>0</v>
      </c>
      <c r="J35" s="31" t="s">
        <v>0</v>
      </c>
      <c r="K35" s="54" t="s">
        <v>0</v>
      </c>
      <c r="L35" s="31" t="s">
        <v>0</v>
      </c>
      <c r="M35" s="31" t="s">
        <v>0</v>
      </c>
      <c r="N35" s="31" t="s">
        <v>0</v>
      </c>
      <c r="O35" s="31" t="s">
        <v>0</v>
      </c>
      <c r="P35" s="31" t="s">
        <v>0</v>
      </c>
      <c r="Q35" s="31" t="s">
        <v>0</v>
      </c>
      <c r="R35" s="31" t="s">
        <v>0</v>
      </c>
      <c r="S35" s="31" t="s">
        <v>0</v>
      </c>
      <c r="T35" s="31" t="s">
        <v>0</v>
      </c>
      <c r="U35" s="31" t="s">
        <v>0</v>
      </c>
      <c r="V35" s="31" t="s">
        <v>0</v>
      </c>
      <c r="W35" s="31" t="s">
        <v>0</v>
      </c>
      <c r="X35" s="31" t="s">
        <v>0</v>
      </c>
      <c r="Y35" s="31" t="s">
        <v>0</v>
      </c>
      <c r="Z35" s="31" t="s">
        <v>0</v>
      </c>
      <c r="AA35" s="31" t="s">
        <v>0</v>
      </c>
      <c r="AB35" s="2"/>
    </row>
    <row r="36" spans="1:28" x14ac:dyDescent="0.25">
      <c r="A36" s="31" t="s">
        <v>0</v>
      </c>
      <c r="B36" s="31" t="s">
        <v>0</v>
      </c>
      <c r="C36" s="31"/>
      <c r="D36" s="37" t="s">
        <v>0</v>
      </c>
      <c r="E36" s="37" t="s">
        <v>0</v>
      </c>
      <c r="F36" s="31" t="s">
        <v>0</v>
      </c>
      <c r="G36" s="31" t="s">
        <v>0</v>
      </c>
      <c r="H36" s="31" t="s">
        <v>0</v>
      </c>
      <c r="I36" s="31" t="s">
        <v>0</v>
      </c>
      <c r="J36" s="31" t="s">
        <v>0</v>
      </c>
      <c r="K36" s="54" t="s">
        <v>0</v>
      </c>
      <c r="L36" s="31" t="s">
        <v>0</v>
      </c>
      <c r="M36" s="31" t="s">
        <v>0</v>
      </c>
      <c r="N36" s="31" t="s">
        <v>0</v>
      </c>
      <c r="O36" s="31" t="s">
        <v>0</v>
      </c>
      <c r="P36" s="31" t="s">
        <v>0</v>
      </c>
      <c r="Q36" s="31" t="s">
        <v>0</v>
      </c>
      <c r="R36" s="31" t="s">
        <v>0</v>
      </c>
      <c r="S36" s="31" t="s">
        <v>0</v>
      </c>
      <c r="T36" s="31" t="s">
        <v>0</v>
      </c>
      <c r="U36" s="31" t="s">
        <v>0</v>
      </c>
      <c r="V36" s="31" t="s">
        <v>0</v>
      </c>
      <c r="W36" s="31" t="s">
        <v>0</v>
      </c>
      <c r="X36" s="31" t="s">
        <v>0</v>
      </c>
      <c r="Y36" s="31" t="s">
        <v>0</v>
      </c>
      <c r="Z36" s="31" t="s">
        <v>0</v>
      </c>
      <c r="AA36" s="31" t="s">
        <v>0</v>
      </c>
      <c r="AB36" s="2"/>
    </row>
    <row r="37" spans="1:28" x14ac:dyDescent="0.25">
      <c r="A37" s="31" t="s">
        <v>0</v>
      </c>
      <c r="B37" s="31" t="s">
        <v>0</v>
      </c>
      <c r="C37" s="31"/>
      <c r="D37" s="37" t="s">
        <v>0</v>
      </c>
      <c r="E37" s="37" t="s">
        <v>0</v>
      </c>
      <c r="F37" s="31" t="s">
        <v>0</v>
      </c>
      <c r="G37" s="31" t="s">
        <v>0</v>
      </c>
      <c r="H37" s="31" t="s">
        <v>0</v>
      </c>
      <c r="I37" s="31" t="s">
        <v>0</v>
      </c>
      <c r="J37" s="31" t="s">
        <v>0</v>
      </c>
      <c r="K37" s="54" t="s">
        <v>0</v>
      </c>
      <c r="L37" s="31" t="s">
        <v>0</v>
      </c>
      <c r="M37" s="31" t="s">
        <v>0</v>
      </c>
      <c r="N37" s="31" t="s">
        <v>0</v>
      </c>
      <c r="O37" s="31" t="s">
        <v>0</v>
      </c>
      <c r="P37" s="31" t="s">
        <v>0</v>
      </c>
      <c r="Q37" s="31" t="s">
        <v>0</v>
      </c>
      <c r="R37" s="31" t="s">
        <v>0</v>
      </c>
      <c r="S37" s="31" t="s">
        <v>0</v>
      </c>
      <c r="T37" s="31" t="s">
        <v>0</v>
      </c>
      <c r="U37" s="31" t="s">
        <v>0</v>
      </c>
      <c r="V37" s="31" t="s">
        <v>0</v>
      </c>
      <c r="W37" s="31" t="s">
        <v>0</v>
      </c>
      <c r="X37" s="31" t="s">
        <v>0</v>
      </c>
      <c r="Y37" s="31" t="s">
        <v>0</v>
      </c>
      <c r="Z37" s="31" t="s">
        <v>0</v>
      </c>
      <c r="AA37" s="31" t="s">
        <v>0</v>
      </c>
      <c r="AB37" s="2"/>
    </row>
    <row r="38" spans="1:28" x14ac:dyDescent="0.25">
      <c r="A38" s="31" t="s">
        <v>0</v>
      </c>
      <c r="B38" s="31" t="s">
        <v>0</v>
      </c>
      <c r="C38" s="31"/>
      <c r="D38" s="37" t="s">
        <v>0</v>
      </c>
      <c r="E38" s="37" t="s">
        <v>0</v>
      </c>
      <c r="F38" s="31" t="s">
        <v>0</v>
      </c>
      <c r="G38" s="31" t="s">
        <v>0</v>
      </c>
      <c r="H38" s="31" t="s">
        <v>0</v>
      </c>
      <c r="I38" s="31" t="s">
        <v>0</v>
      </c>
      <c r="J38" s="31" t="s">
        <v>0</v>
      </c>
      <c r="K38" s="54" t="s">
        <v>0</v>
      </c>
      <c r="L38" s="31" t="s">
        <v>0</v>
      </c>
      <c r="M38" s="31" t="s">
        <v>0</v>
      </c>
      <c r="N38" s="31" t="s">
        <v>0</v>
      </c>
      <c r="O38" s="31" t="s">
        <v>0</v>
      </c>
      <c r="P38" s="31" t="s">
        <v>0</v>
      </c>
      <c r="Q38" s="31" t="s">
        <v>0</v>
      </c>
      <c r="R38" s="31" t="s">
        <v>0</v>
      </c>
      <c r="S38" s="31" t="s">
        <v>0</v>
      </c>
      <c r="T38" s="31" t="s">
        <v>0</v>
      </c>
      <c r="U38" s="31" t="s">
        <v>0</v>
      </c>
      <c r="V38" s="31" t="s">
        <v>0</v>
      </c>
      <c r="W38" s="31" t="s">
        <v>0</v>
      </c>
      <c r="X38" s="31" t="s">
        <v>0</v>
      </c>
      <c r="Y38" s="31" t="s">
        <v>0</v>
      </c>
      <c r="Z38" s="31" t="s">
        <v>0</v>
      </c>
      <c r="AA38" s="31" t="s">
        <v>0</v>
      </c>
      <c r="AB38" s="2"/>
    </row>
    <row r="39" spans="1:28" x14ac:dyDescent="0.25">
      <c r="A39" s="31" t="s">
        <v>0</v>
      </c>
      <c r="B39" s="31" t="s">
        <v>0</v>
      </c>
      <c r="C39" s="31"/>
      <c r="D39" s="37" t="s">
        <v>0</v>
      </c>
      <c r="E39" s="37" t="s">
        <v>0</v>
      </c>
      <c r="F39" s="31" t="s">
        <v>0</v>
      </c>
      <c r="G39" s="31" t="s">
        <v>0</v>
      </c>
      <c r="H39" s="31" t="s">
        <v>0</v>
      </c>
      <c r="I39" s="31" t="s">
        <v>0</v>
      </c>
      <c r="J39" s="31" t="s">
        <v>0</v>
      </c>
      <c r="K39" s="54" t="s">
        <v>0</v>
      </c>
      <c r="L39" s="31" t="s">
        <v>0</v>
      </c>
      <c r="M39" s="31" t="s">
        <v>0</v>
      </c>
      <c r="N39" s="31" t="s">
        <v>0</v>
      </c>
      <c r="O39" s="31" t="s">
        <v>0</v>
      </c>
      <c r="P39" s="31" t="s">
        <v>0</v>
      </c>
      <c r="Q39" s="31" t="s">
        <v>0</v>
      </c>
      <c r="R39" s="31" t="s">
        <v>0</v>
      </c>
      <c r="S39" s="31" t="s">
        <v>0</v>
      </c>
      <c r="T39" s="31" t="s">
        <v>0</v>
      </c>
      <c r="U39" s="31" t="s">
        <v>0</v>
      </c>
      <c r="V39" s="31" t="s">
        <v>0</v>
      </c>
      <c r="W39" s="31" t="s">
        <v>0</v>
      </c>
      <c r="X39" s="31" t="s">
        <v>0</v>
      </c>
      <c r="Y39" s="31" t="s">
        <v>0</v>
      </c>
      <c r="Z39" s="31" t="s">
        <v>0</v>
      </c>
      <c r="AA39" s="31" t="s">
        <v>0</v>
      </c>
      <c r="AB39" s="2"/>
    </row>
    <row r="40" spans="1:28" x14ac:dyDescent="0.25">
      <c r="A40" s="31" t="s">
        <v>0</v>
      </c>
      <c r="B40" s="31" t="s">
        <v>0</v>
      </c>
      <c r="C40" s="31"/>
      <c r="D40" s="37" t="s">
        <v>0</v>
      </c>
      <c r="E40" s="37" t="s">
        <v>0</v>
      </c>
      <c r="F40" s="31" t="s">
        <v>0</v>
      </c>
      <c r="G40" s="31" t="s">
        <v>0</v>
      </c>
      <c r="H40" s="31" t="s">
        <v>0</v>
      </c>
      <c r="I40" s="31" t="s">
        <v>0</v>
      </c>
      <c r="J40" s="31" t="s">
        <v>0</v>
      </c>
      <c r="K40" s="54" t="s">
        <v>0</v>
      </c>
      <c r="L40" s="31" t="s">
        <v>0</v>
      </c>
      <c r="M40" s="31" t="s">
        <v>0</v>
      </c>
      <c r="N40" s="31" t="s">
        <v>0</v>
      </c>
      <c r="O40" s="31" t="s">
        <v>0</v>
      </c>
      <c r="P40" s="31" t="s">
        <v>0</v>
      </c>
      <c r="Q40" s="31" t="s">
        <v>0</v>
      </c>
      <c r="R40" s="31" t="s">
        <v>0</v>
      </c>
      <c r="S40" s="31" t="s">
        <v>0</v>
      </c>
      <c r="T40" s="31" t="s">
        <v>0</v>
      </c>
      <c r="U40" s="31" t="s">
        <v>0</v>
      </c>
      <c r="V40" s="31" t="s">
        <v>0</v>
      </c>
      <c r="W40" s="31" t="s">
        <v>0</v>
      </c>
      <c r="X40" s="31" t="s">
        <v>0</v>
      </c>
      <c r="Y40" s="31" t="s">
        <v>0</v>
      </c>
      <c r="Z40" s="31" t="s">
        <v>0</v>
      </c>
      <c r="AA40" s="31" t="s">
        <v>0</v>
      </c>
      <c r="AB40" s="2"/>
    </row>
    <row r="41" spans="1:28" x14ac:dyDescent="0.25">
      <c r="A41" s="31" t="s">
        <v>0</v>
      </c>
      <c r="B41" s="31" t="s">
        <v>0</v>
      </c>
      <c r="C41" s="31"/>
      <c r="D41" s="37" t="s">
        <v>0</v>
      </c>
      <c r="E41" s="37" t="s">
        <v>0</v>
      </c>
      <c r="F41" s="31" t="s">
        <v>0</v>
      </c>
      <c r="G41" s="31" t="s">
        <v>0</v>
      </c>
      <c r="H41" s="31" t="s">
        <v>0</v>
      </c>
      <c r="I41" s="31" t="s">
        <v>0</v>
      </c>
      <c r="J41" s="31" t="s">
        <v>0</v>
      </c>
      <c r="K41" s="54" t="s">
        <v>0</v>
      </c>
      <c r="L41" s="31" t="s">
        <v>0</v>
      </c>
      <c r="M41" s="31" t="s">
        <v>0</v>
      </c>
      <c r="N41" s="31" t="s">
        <v>0</v>
      </c>
      <c r="O41" s="31" t="s">
        <v>0</v>
      </c>
      <c r="P41" s="31" t="s">
        <v>0</v>
      </c>
      <c r="Q41" s="31" t="s">
        <v>0</v>
      </c>
      <c r="R41" s="31" t="s">
        <v>0</v>
      </c>
      <c r="S41" s="31" t="s">
        <v>0</v>
      </c>
      <c r="T41" s="31" t="s">
        <v>0</v>
      </c>
      <c r="U41" s="31" t="s">
        <v>0</v>
      </c>
      <c r="V41" s="31" t="s">
        <v>0</v>
      </c>
      <c r="W41" s="31" t="s">
        <v>0</v>
      </c>
      <c r="X41" s="31" t="s">
        <v>0</v>
      </c>
      <c r="Y41" s="31" t="s">
        <v>0</v>
      </c>
      <c r="Z41" s="31" t="s">
        <v>0</v>
      </c>
      <c r="AA41" s="31" t="s">
        <v>0</v>
      </c>
      <c r="AB41" s="2"/>
    </row>
    <row r="42" spans="1:28" x14ac:dyDescent="0.25">
      <c r="A42" s="31" t="s">
        <v>0</v>
      </c>
      <c r="B42" s="31" t="s">
        <v>0</v>
      </c>
      <c r="C42" s="31"/>
      <c r="D42" s="37" t="s">
        <v>0</v>
      </c>
      <c r="E42" s="37" t="s">
        <v>0</v>
      </c>
      <c r="F42" s="31" t="s">
        <v>0</v>
      </c>
      <c r="G42" s="31" t="s">
        <v>0</v>
      </c>
      <c r="H42" s="31" t="s">
        <v>0</v>
      </c>
      <c r="I42" s="31" t="s">
        <v>0</v>
      </c>
      <c r="J42" s="31" t="s">
        <v>0</v>
      </c>
      <c r="K42" s="54" t="s">
        <v>0</v>
      </c>
      <c r="L42" s="31" t="s">
        <v>0</v>
      </c>
      <c r="M42" s="31" t="s">
        <v>0</v>
      </c>
      <c r="N42" s="31" t="s">
        <v>0</v>
      </c>
      <c r="O42" s="31" t="s">
        <v>0</v>
      </c>
      <c r="P42" s="31" t="s">
        <v>0</v>
      </c>
      <c r="Q42" s="31" t="s">
        <v>0</v>
      </c>
      <c r="R42" s="31" t="s">
        <v>0</v>
      </c>
      <c r="S42" s="31" t="s">
        <v>0</v>
      </c>
      <c r="T42" s="31" t="s">
        <v>0</v>
      </c>
      <c r="U42" s="31" t="s">
        <v>0</v>
      </c>
      <c r="V42" s="31" t="s">
        <v>0</v>
      </c>
      <c r="W42" s="31" t="s">
        <v>0</v>
      </c>
      <c r="X42" s="31" t="s">
        <v>0</v>
      </c>
      <c r="Y42" s="31" t="s">
        <v>0</v>
      </c>
      <c r="Z42" s="31" t="s">
        <v>0</v>
      </c>
      <c r="AA42" s="31" t="s">
        <v>0</v>
      </c>
      <c r="AB42" s="2"/>
    </row>
    <row r="43" spans="1:28" x14ac:dyDescent="0.25">
      <c r="A43" s="31" t="s">
        <v>0</v>
      </c>
      <c r="B43" s="31" t="s">
        <v>0</v>
      </c>
      <c r="C43" s="31"/>
      <c r="D43" s="37" t="s">
        <v>0</v>
      </c>
      <c r="E43" s="37" t="s">
        <v>0</v>
      </c>
      <c r="F43" s="31" t="s">
        <v>0</v>
      </c>
      <c r="G43" s="31" t="s">
        <v>0</v>
      </c>
      <c r="H43" s="31" t="s">
        <v>0</v>
      </c>
      <c r="I43" s="31" t="s">
        <v>0</v>
      </c>
      <c r="J43" s="31" t="s">
        <v>0</v>
      </c>
      <c r="K43" s="54" t="s">
        <v>0</v>
      </c>
      <c r="L43" s="31" t="s">
        <v>0</v>
      </c>
      <c r="M43" s="31" t="s">
        <v>0</v>
      </c>
      <c r="N43" s="31" t="s">
        <v>0</v>
      </c>
      <c r="O43" s="31" t="s">
        <v>0</v>
      </c>
      <c r="P43" s="31" t="s">
        <v>0</v>
      </c>
      <c r="Q43" s="31" t="s">
        <v>0</v>
      </c>
      <c r="R43" s="31" t="s">
        <v>0</v>
      </c>
      <c r="S43" s="31" t="s">
        <v>0</v>
      </c>
      <c r="T43" s="31" t="s">
        <v>0</v>
      </c>
      <c r="U43" s="31" t="s">
        <v>0</v>
      </c>
      <c r="V43" s="31" t="s">
        <v>0</v>
      </c>
      <c r="W43" s="31" t="s">
        <v>0</v>
      </c>
      <c r="X43" s="31" t="s">
        <v>0</v>
      </c>
      <c r="Y43" s="31" t="s">
        <v>0</v>
      </c>
      <c r="Z43" s="31" t="s">
        <v>0</v>
      </c>
      <c r="AA43" s="31" t="s">
        <v>0</v>
      </c>
      <c r="AB43" s="2"/>
    </row>
    <row r="44" spans="1:28" x14ac:dyDescent="0.25">
      <c r="A44" s="31" t="s">
        <v>0</v>
      </c>
      <c r="B44" s="31" t="s">
        <v>0</v>
      </c>
      <c r="C44" s="31"/>
      <c r="D44" s="37" t="s">
        <v>0</v>
      </c>
      <c r="E44" s="37" t="s">
        <v>0</v>
      </c>
      <c r="F44" s="31" t="s">
        <v>0</v>
      </c>
      <c r="G44" s="31" t="s">
        <v>0</v>
      </c>
      <c r="H44" s="31" t="s">
        <v>0</v>
      </c>
      <c r="I44" s="31" t="s">
        <v>0</v>
      </c>
      <c r="J44" s="31" t="s">
        <v>0</v>
      </c>
      <c r="K44" s="54" t="s">
        <v>0</v>
      </c>
      <c r="L44" s="31" t="s">
        <v>0</v>
      </c>
      <c r="M44" s="31" t="s">
        <v>0</v>
      </c>
      <c r="N44" s="31" t="s">
        <v>0</v>
      </c>
      <c r="O44" s="31" t="s">
        <v>0</v>
      </c>
      <c r="P44" s="31" t="s">
        <v>0</v>
      </c>
      <c r="Q44" s="31" t="s">
        <v>0</v>
      </c>
      <c r="R44" s="31" t="s">
        <v>0</v>
      </c>
      <c r="S44" s="31" t="s">
        <v>0</v>
      </c>
      <c r="T44" s="31" t="s">
        <v>0</v>
      </c>
      <c r="U44" s="31" t="s">
        <v>0</v>
      </c>
      <c r="V44" s="31" t="s">
        <v>0</v>
      </c>
      <c r="W44" s="31" t="s">
        <v>0</v>
      </c>
      <c r="X44" s="31" t="s">
        <v>0</v>
      </c>
      <c r="Y44" s="31" t="s">
        <v>0</v>
      </c>
      <c r="Z44" s="31" t="s">
        <v>0</v>
      </c>
      <c r="AA44" s="31" t="s">
        <v>0</v>
      </c>
      <c r="AB44" s="2"/>
    </row>
    <row r="45" spans="1:28" x14ac:dyDescent="0.25">
      <c r="A45" s="31" t="s">
        <v>0</v>
      </c>
      <c r="B45" s="31" t="s">
        <v>0</v>
      </c>
      <c r="C45" s="31"/>
      <c r="D45" s="37" t="s">
        <v>0</v>
      </c>
      <c r="E45" s="37" t="s">
        <v>0</v>
      </c>
      <c r="F45" s="31" t="s">
        <v>0</v>
      </c>
      <c r="G45" s="31" t="s">
        <v>0</v>
      </c>
      <c r="H45" s="31" t="s">
        <v>0</v>
      </c>
      <c r="I45" s="31" t="s">
        <v>0</v>
      </c>
      <c r="J45" s="31" t="s">
        <v>0</v>
      </c>
      <c r="K45" s="54" t="s">
        <v>0</v>
      </c>
      <c r="L45" s="31" t="s">
        <v>0</v>
      </c>
      <c r="M45" s="31" t="s">
        <v>0</v>
      </c>
      <c r="N45" s="31" t="s">
        <v>0</v>
      </c>
      <c r="O45" s="31" t="s">
        <v>0</v>
      </c>
      <c r="P45" s="31" t="s">
        <v>0</v>
      </c>
      <c r="Q45" s="31" t="s">
        <v>0</v>
      </c>
      <c r="R45" s="31" t="s">
        <v>0</v>
      </c>
      <c r="S45" s="31" t="s">
        <v>0</v>
      </c>
      <c r="T45" s="31" t="s">
        <v>0</v>
      </c>
      <c r="U45" s="31" t="s">
        <v>0</v>
      </c>
      <c r="V45" s="31" t="s">
        <v>0</v>
      </c>
      <c r="W45" s="31" t="s">
        <v>0</v>
      </c>
      <c r="X45" s="31" t="s">
        <v>0</v>
      </c>
      <c r="Y45" s="31" t="s">
        <v>0</v>
      </c>
      <c r="Z45" s="31" t="s">
        <v>0</v>
      </c>
      <c r="AA45" s="31" t="s">
        <v>0</v>
      </c>
      <c r="AB45" s="2"/>
    </row>
    <row r="46" spans="1:28" x14ac:dyDescent="0.25">
      <c r="A46" s="31" t="s">
        <v>0</v>
      </c>
      <c r="B46" s="31" t="s">
        <v>0</v>
      </c>
      <c r="C46" s="31"/>
      <c r="D46" s="37" t="s">
        <v>0</v>
      </c>
      <c r="E46" s="37" t="s">
        <v>0</v>
      </c>
      <c r="F46" s="31" t="s">
        <v>0</v>
      </c>
      <c r="G46" s="31" t="s">
        <v>0</v>
      </c>
      <c r="H46" s="31" t="s">
        <v>0</v>
      </c>
      <c r="I46" s="31" t="s">
        <v>0</v>
      </c>
      <c r="J46" s="31" t="s">
        <v>0</v>
      </c>
      <c r="K46" s="54" t="s">
        <v>0</v>
      </c>
      <c r="L46" s="31" t="s">
        <v>0</v>
      </c>
      <c r="M46" s="31" t="s">
        <v>0</v>
      </c>
      <c r="N46" s="31" t="s">
        <v>0</v>
      </c>
      <c r="O46" s="31" t="s">
        <v>0</v>
      </c>
      <c r="P46" s="31" t="s">
        <v>0</v>
      </c>
      <c r="Q46" s="31" t="s">
        <v>0</v>
      </c>
      <c r="R46" s="31" t="s">
        <v>0</v>
      </c>
      <c r="S46" s="31" t="s">
        <v>0</v>
      </c>
      <c r="T46" s="31" t="s">
        <v>0</v>
      </c>
      <c r="U46" s="31" t="s">
        <v>0</v>
      </c>
      <c r="V46" s="31" t="s">
        <v>0</v>
      </c>
      <c r="W46" s="31" t="s">
        <v>0</v>
      </c>
      <c r="X46" s="31" t="s">
        <v>0</v>
      </c>
      <c r="Y46" s="31" t="s">
        <v>0</v>
      </c>
      <c r="Z46" s="31" t="s">
        <v>0</v>
      </c>
      <c r="AA46" s="31" t="s">
        <v>0</v>
      </c>
      <c r="AB46" s="2"/>
    </row>
    <row r="47" spans="1:28" x14ac:dyDescent="0.25">
      <c r="A47" s="31" t="s">
        <v>0</v>
      </c>
      <c r="B47" s="31" t="s">
        <v>0</v>
      </c>
      <c r="C47" s="31"/>
      <c r="D47" s="37" t="s">
        <v>0</v>
      </c>
      <c r="E47" s="37" t="s">
        <v>0</v>
      </c>
      <c r="F47" s="31" t="s">
        <v>0</v>
      </c>
      <c r="G47" s="31" t="s">
        <v>0</v>
      </c>
      <c r="H47" s="31" t="s">
        <v>0</v>
      </c>
      <c r="I47" s="31" t="s">
        <v>0</v>
      </c>
      <c r="J47" s="31" t="s">
        <v>0</v>
      </c>
      <c r="K47" s="54" t="s">
        <v>0</v>
      </c>
      <c r="L47" s="31" t="s">
        <v>0</v>
      </c>
      <c r="M47" s="31" t="s">
        <v>0</v>
      </c>
      <c r="N47" s="31" t="s">
        <v>0</v>
      </c>
      <c r="O47" s="31" t="s">
        <v>0</v>
      </c>
      <c r="P47" s="31" t="s">
        <v>0</v>
      </c>
      <c r="Q47" s="31" t="s">
        <v>0</v>
      </c>
      <c r="R47" s="31" t="s">
        <v>0</v>
      </c>
      <c r="S47" s="31" t="s">
        <v>0</v>
      </c>
      <c r="T47" s="31" t="s">
        <v>0</v>
      </c>
      <c r="U47" s="31" t="s">
        <v>0</v>
      </c>
      <c r="V47" s="31" t="s">
        <v>0</v>
      </c>
      <c r="W47" s="31" t="s">
        <v>0</v>
      </c>
      <c r="X47" s="31" t="s">
        <v>0</v>
      </c>
      <c r="Y47" s="31" t="s">
        <v>0</v>
      </c>
      <c r="Z47" s="31" t="s">
        <v>0</v>
      </c>
      <c r="AA47" s="31" t="s">
        <v>0</v>
      </c>
      <c r="AB47" s="2"/>
    </row>
    <row r="48" spans="1:28" x14ac:dyDescent="0.25">
      <c r="A48" s="31" t="s">
        <v>0</v>
      </c>
      <c r="B48" s="31" t="s">
        <v>0</v>
      </c>
      <c r="C48" s="31"/>
      <c r="D48" s="37" t="s">
        <v>0</v>
      </c>
      <c r="E48" s="37" t="s">
        <v>0</v>
      </c>
      <c r="F48" s="31" t="s">
        <v>0</v>
      </c>
      <c r="G48" s="31" t="s">
        <v>0</v>
      </c>
      <c r="H48" s="31" t="s">
        <v>0</v>
      </c>
      <c r="I48" s="31" t="s">
        <v>0</v>
      </c>
      <c r="J48" s="31" t="s">
        <v>0</v>
      </c>
      <c r="K48" s="54" t="s">
        <v>0</v>
      </c>
      <c r="L48" s="31" t="s">
        <v>0</v>
      </c>
      <c r="M48" s="31" t="s">
        <v>0</v>
      </c>
      <c r="N48" s="31" t="s">
        <v>0</v>
      </c>
      <c r="O48" s="31" t="s">
        <v>0</v>
      </c>
      <c r="P48" s="31" t="s">
        <v>0</v>
      </c>
      <c r="Q48" s="31" t="s">
        <v>0</v>
      </c>
      <c r="R48" s="31" t="s">
        <v>0</v>
      </c>
      <c r="S48" s="31" t="s">
        <v>0</v>
      </c>
      <c r="T48" s="31" t="s">
        <v>0</v>
      </c>
      <c r="U48" s="31" t="s">
        <v>0</v>
      </c>
      <c r="V48" s="31" t="s">
        <v>0</v>
      </c>
      <c r="W48" s="31" t="s">
        <v>0</v>
      </c>
      <c r="X48" s="31" t="s">
        <v>0</v>
      </c>
      <c r="Y48" s="31" t="s">
        <v>0</v>
      </c>
      <c r="Z48" s="31" t="s">
        <v>0</v>
      </c>
      <c r="AA48" s="31" t="s">
        <v>0</v>
      </c>
      <c r="AB48" s="2"/>
    </row>
    <row r="49" spans="1:28" x14ac:dyDescent="0.25">
      <c r="A49" s="31" t="s">
        <v>0</v>
      </c>
      <c r="B49" s="31" t="s">
        <v>0</v>
      </c>
      <c r="C49" s="31"/>
      <c r="D49" s="37" t="s">
        <v>0</v>
      </c>
      <c r="E49" s="37" t="s">
        <v>0</v>
      </c>
      <c r="F49" s="31" t="s">
        <v>0</v>
      </c>
      <c r="G49" s="31" t="s">
        <v>0</v>
      </c>
      <c r="H49" s="31" t="s">
        <v>0</v>
      </c>
      <c r="I49" s="31" t="s">
        <v>0</v>
      </c>
      <c r="J49" s="31" t="s">
        <v>0</v>
      </c>
      <c r="K49" s="54" t="s">
        <v>0</v>
      </c>
      <c r="L49" s="31" t="s">
        <v>0</v>
      </c>
      <c r="M49" s="31" t="s">
        <v>0</v>
      </c>
      <c r="N49" s="31" t="s">
        <v>0</v>
      </c>
      <c r="O49" s="31" t="s">
        <v>0</v>
      </c>
      <c r="P49" s="31" t="s">
        <v>0</v>
      </c>
      <c r="Q49" s="31" t="s">
        <v>0</v>
      </c>
      <c r="R49" s="31" t="s">
        <v>0</v>
      </c>
      <c r="S49" s="31" t="s">
        <v>0</v>
      </c>
      <c r="T49" s="31" t="s">
        <v>0</v>
      </c>
      <c r="U49" s="31" t="s">
        <v>0</v>
      </c>
      <c r="V49" s="31" t="s">
        <v>0</v>
      </c>
      <c r="W49" s="31" t="s">
        <v>0</v>
      </c>
      <c r="X49" s="31" t="s">
        <v>0</v>
      </c>
      <c r="Y49" s="31" t="s">
        <v>0</v>
      </c>
      <c r="Z49" s="31" t="s">
        <v>0</v>
      </c>
      <c r="AA49" s="31" t="s">
        <v>0</v>
      </c>
      <c r="AB49" s="2"/>
    </row>
    <row r="50" spans="1:28" x14ac:dyDescent="0.25">
      <c r="A50" s="31" t="s">
        <v>0</v>
      </c>
      <c r="B50" s="31" t="s">
        <v>0</v>
      </c>
      <c r="C50" s="31"/>
      <c r="D50" s="37" t="s">
        <v>0</v>
      </c>
      <c r="E50" s="37" t="s">
        <v>0</v>
      </c>
      <c r="F50" s="31" t="s">
        <v>0</v>
      </c>
      <c r="G50" s="31" t="s">
        <v>0</v>
      </c>
      <c r="H50" s="31" t="s">
        <v>0</v>
      </c>
      <c r="I50" s="31" t="s">
        <v>0</v>
      </c>
      <c r="J50" s="31" t="s">
        <v>0</v>
      </c>
      <c r="K50" s="54" t="s">
        <v>0</v>
      </c>
      <c r="L50" s="31" t="s">
        <v>0</v>
      </c>
      <c r="M50" s="31" t="s">
        <v>0</v>
      </c>
      <c r="N50" s="31" t="s">
        <v>0</v>
      </c>
      <c r="O50" s="31" t="s">
        <v>0</v>
      </c>
      <c r="P50" s="31" t="s">
        <v>0</v>
      </c>
      <c r="Q50" s="31" t="s">
        <v>0</v>
      </c>
      <c r="R50" s="31" t="s">
        <v>0</v>
      </c>
      <c r="S50" s="31" t="s">
        <v>0</v>
      </c>
      <c r="T50" s="31" t="s">
        <v>0</v>
      </c>
      <c r="U50" s="31" t="s">
        <v>0</v>
      </c>
      <c r="V50" s="31" t="s">
        <v>0</v>
      </c>
      <c r="W50" s="31" t="s">
        <v>0</v>
      </c>
      <c r="X50" s="31" t="s">
        <v>0</v>
      </c>
      <c r="Y50" s="31" t="s">
        <v>0</v>
      </c>
      <c r="Z50" s="31" t="s">
        <v>0</v>
      </c>
      <c r="AA50" s="31" t="s">
        <v>0</v>
      </c>
      <c r="AB50" s="2"/>
    </row>
    <row r="51" spans="1:28" x14ac:dyDescent="0.25">
      <c r="A51" s="31" t="s">
        <v>0</v>
      </c>
      <c r="B51" s="31" t="s">
        <v>0</v>
      </c>
      <c r="C51" s="31"/>
      <c r="D51" s="37" t="s">
        <v>0</v>
      </c>
      <c r="E51" s="37" t="s">
        <v>0</v>
      </c>
      <c r="F51" s="31" t="s">
        <v>0</v>
      </c>
      <c r="G51" s="31" t="s">
        <v>0</v>
      </c>
      <c r="H51" s="31" t="s">
        <v>0</v>
      </c>
      <c r="I51" s="31" t="s">
        <v>0</v>
      </c>
      <c r="J51" s="31" t="s">
        <v>0</v>
      </c>
      <c r="K51" s="54" t="s">
        <v>0</v>
      </c>
      <c r="L51" s="31" t="s">
        <v>0</v>
      </c>
      <c r="M51" s="31" t="s">
        <v>0</v>
      </c>
      <c r="N51" s="31" t="s">
        <v>0</v>
      </c>
      <c r="O51" s="31" t="s">
        <v>0</v>
      </c>
      <c r="P51" s="31" t="s">
        <v>0</v>
      </c>
      <c r="Q51" s="31" t="s">
        <v>0</v>
      </c>
      <c r="R51" s="31" t="s">
        <v>0</v>
      </c>
      <c r="S51" s="31" t="s">
        <v>0</v>
      </c>
      <c r="T51" s="31" t="s">
        <v>0</v>
      </c>
      <c r="U51" s="31" t="s">
        <v>0</v>
      </c>
      <c r="V51" s="31" t="s">
        <v>0</v>
      </c>
      <c r="W51" s="31" t="s">
        <v>0</v>
      </c>
      <c r="X51" s="31" t="s">
        <v>0</v>
      </c>
      <c r="Y51" s="31" t="s">
        <v>0</v>
      </c>
      <c r="Z51" s="31" t="s">
        <v>0</v>
      </c>
      <c r="AA51" s="31" t="s">
        <v>0</v>
      </c>
      <c r="AB51" s="2"/>
    </row>
    <row r="52" spans="1:28" x14ac:dyDescent="0.25">
      <c r="A52" s="31" t="s">
        <v>0</v>
      </c>
      <c r="B52" s="31" t="s">
        <v>0</v>
      </c>
      <c r="C52" s="31"/>
      <c r="D52" s="37" t="s">
        <v>0</v>
      </c>
      <c r="E52" s="37" t="s">
        <v>0</v>
      </c>
      <c r="F52" s="31" t="s">
        <v>0</v>
      </c>
      <c r="G52" s="31" t="s">
        <v>0</v>
      </c>
      <c r="H52" s="31" t="s">
        <v>0</v>
      </c>
      <c r="I52" s="31" t="s">
        <v>0</v>
      </c>
      <c r="J52" s="31" t="s">
        <v>0</v>
      </c>
      <c r="K52" s="54" t="s">
        <v>0</v>
      </c>
      <c r="L52" s="31" t="s">
        <v>0</v>
      </c>
      <c r="M52" s="31" t="s">
        <v>0</v>
      </c>
      <c r="N52" s="31" t="s">
        <v>0</v>
      </c>
      <c r="O52" s="31" t="s">
        <v>0</v>
      </c>
      <c r="P52" s="31" t="s">
        <v>0</v>
      </c>
      <c r="Q52" s="31" t="s">
        <v>0</v>
      </c>
      <c r="R52" s="31" t="s">
        <v>0</v>
      </c>
      <c r="S52" s="31" t="s">
        <v>0</v>
      </c>
      <c r="T52" s="31" t="s">
        <v>0</v>
      </c>
      <c r="U52" s="31" t="s">
        <v>0</v>
      </c>
      <c r="V52" s="31" t="s">
        <v>0</v>
      </c>
      <c r="W52" s="31" t="s">
        <v>0</v>
      </c>
      <c r="X52" s="31" t="s">
        <v>0</v>
      </c>
      <c r="Y52" s="31" t="s">
        <v>0</v>
      </c>
      <c r="Z52" s="31" t="s">
        <v>0</v>
      </c>
      <c r="AA52" s="31" t="s">
        <v>0</v>
      </c>
      <c r="AB52" s="2"/>
    </row>
    <row r="53" spans="1:28" x14ac:dyDescent="0.25">
      <c r="A53" s="31" t="s">
        <v>0</v>
      </c>
      <c r="B53" s="31" t="s">
        <v>0</v>
      </c>
      <c r="C53" s="31"/>
      <c r="D53" s="37" t="s">
        <v>0</v>
      </c>
      <c r="E53" s="37" t="s">
        <v>0</v>
      </c>
      <c r="F53" s="31" t="s">
        <v>0</v>
      </c>
      <c r="G53" s="31" t="s">
        <v>0</v>
      </c>
      <c r="H53" s="31" t="s">
        <v>0</v>
      </c>
      <c r="I53" s="31" t="s">
        <v>0</v>
      </c>
      <c r="J53" s="31" t="s">
        <v>0</v>
      </c>
      <c r="K53" s="54" t="s">
        <v>0</v>
      </c>
      <c r="L53" s="31" t="s">
        <v>0</v>
      </c>
      <c r="M53" s="31" t="s">
        <v>0</v>
      </c>
      <c r="N53" s="31" t="s">
        <v>0</v>
      </c>
      <c r="O53" s="31" t="s">
        <v>0</v>
      </c>
      <c r="P53" s="31" t="s">
        <v>0</v>
      </c>
      <c r="Q53" s="31" t="s">
        <v>0</v>
      </c>
      <c r="R53" s="31" t="s">
        <v>0</v>
      </c>
      <c r="S53" s="31" t="s">
        <v>0</v>
      </c>
      <c r="T53" s="31" t="s">
        <v>0</v>
      </c>
      <c r="U53" s="31" t="s">
        <v>0</v>
      </c>
      <c r="V53" s="31" t="s">
        <v>0</v>
      </c>
      <c r="W53" s="31" t="s">
        <v>0</v>
      </c>
      <c r="X53" s="31" t="s">
        <v>0</v>
      </c>
      <c r="Y53" s="31" t="s">
        <v>0</v>
      </c>
      <c r="Z53" s="31" t="s">
        <v>0</v>
      </c>
      <c r="AA53" s="31" t="s">
        <v>0</v>
      </c>
      <c r="AB53" s="2"/>
    </row>
    <row r="54" spans="1:28" x14ac:dyDescent="0.25">
      <c r="A54" s="31" t="s">
        <v>0</v>
      </c>
      <c r="B54" s="31" t="s">
        <v>0</v>
      </c>
      <c r="C54" s="31"/>
      <c r="D54" s="37" t="s">
        <v>0</v>
      </c>
      <c r="E54" s="37" t="s">
        <v>0</v>
      </c>
      <c r="F54" s="31" t="s">
        <v>0</v>
      </c>
      <c r="G54" s="31" t="s">
        <v>0</v>
      </c>
      <c r="H54" s="31" t="s">
        <v>0</v>
      </c>
      <c r="I54" s="31" t="s">
        <v>0</v>
      </c>
      <c r="J54" s="31" t="s">
        <v>0</v>
      </c>
      <c r="K54" s="54" t="s">
        <v>0</v>
      </c>
      <c r="L54" s="31" t="s">
        <v>0</v>
      </c>
      <c r="M54" s="31" t="s">
        <v>0</v>
      </c>
      <c r="N54" s="31" t="s">
        <v>0</v>
      </c>
      <c r="O54" s="31" t="s">
        <v>0</v>
      </c>
      <c r="P54" s="31" t="s">
        <v>0</v>
      </c>
      <c r="Q54" s="31" t="s">
        <v>0</v>
      </c>
      <c r="R54" s="31" t="s">
        <v>0</v>
      </c>
      <c r="S54" s="31" t="s">
        <v>0</v>
      </c>
      <c r="T54" s="31" t="s">
        <v>0</v>
      </c>
      <c r="U54" s="31" t="s">
        <v>0</v>
      </c>
      <c r="V54" s="31" t="s">
        <v>0</v>
      </c>
      <c r="W54" s="31" t="s">
        <v>0</v>
      </c>
      <c r="X54" s="31" t="s">
        <v>0</v>
      </c>
      <c r="Y54" s="31" t="s">
        <v>0</v>
      </c>
      <c r="Z54" s="31" t="s">
        <v>0</v>
      </c>
      <c r="AA54" s="31" t="s">
        <v>0</v>
      </c>
      <c r="AB54" s="2"/>
    </row>
    <row r="55" spans="1:28" x14ac:dyDescent="0.25">
      <c r="A55" s="31" t="s">
        <v>0</v>
      </c>
      <c r="B55" s="31" t="s">
        <v>0</v>
      </c>
      <c r="C55" s="31"/>
      <c r="D55" s="37" t="s">
        <v>0</v>
      </c>
      <c r="E55" s="37" t="s">
        <v>0</v>
      </c>
      <c r="F55" s="31" t="s">
        <v>0</v>
      </c>
      <c r="G55" s="31" t="s">
        <v>0</v>
      </c>
      <c r="H55" s="31" t="s">
        <v>0</v>
      </c>
      <c r="I55" s="31" t="s">
        <v>0</v>
      </c>
      <c r="J55" s="31" t="s">
        <v>0</v>
      </c>
      <c r="K55" s="54" t="s">
        <v>0</v>
      </c>
      <c r="L55" s="31" t="s">
        <v>0</v>
      </c>
      <c r="M55" s="31" t="s">
        <v>0</v>
      </c>
      <c r="N55" s="31" t="s">
        <v>0</v>
      </c>
      <c r="O55" s="31" t="s">
        <v>0</v>
      </c>
      <c r="P55" s="31" t="s">
        <v>0</v>
      </c>
      <c r="Q55" s="31" t="s">
        <v>0</v>
      </c>
      <c r="R55" s="31" t="s">
        <v>0</v>
      </c>
      <c r="S55" s="31" t="s">
        <v>0</v>
      </c>
      <c r="T55" s="31" t="s">
        <v>0</v>
      </c>
      <c r="U55" s="31" t="s">
        <v>0</v>
      </c>
      <c r="V55" s="31" t="s">
        <v>0</v>
      </c>
      <c r="W55" s="31" t="s">
        <v>0</v>
      </c>
      <c r="X55" s="31" t="s">
        <v>0</v>
      </c>
      <c r="Y55" s="31" t="s">
        <v>0</v>
      </c>
      <c r="Z55" s="31" t="s">
        <v>0</v>
      </c>
      <c r="AA55" s="31" t="s">
        <v>0</v>
      </c>
      <c r="AB55" s="2"/>
    </row>
    <row r="56" spans="1:28" x14ac:dyDescent="0.25">
      <c r="A56" s="31" t="s">
        <v>0</v>
      </c>
      <c r="B56" s="31" t="s">
        <v>0</v>
      </c>
      <c r="C56" s="31"/>
      <c r="D56" s="37" t="s">
        <v>0</v>
      </c>
      <c r="E56" s="37" t="s">
        <v>0</v>
      </c>
      <c r="F56" s="31" t="s">
        <v>0</v>
      </c>
      <c r="G56" s="31" t="s">
        <v>0</v>
      </c>
      <c r="H56" s="31" t="s">
        <v>0</v>
      </c>
      <c r="I56" s="31" t="s">
        <v>0</v>
      </c>
      <c r="J56" s="31" t="s">
        <v>0</v>
      </c>
      <c r="K56" s="54" t="s">
        <v>0</v>
      </c>
      <c r="L56" s="31" t="s">
        <v>0</v>
      </c>
      <c r="M56" s="31" t="s">
        <v>0</v>
      </c>
      <c r="N56" s="31" t="s">
        <v>0</v>
      </c>
      <c r="O56" s="31" t="s">
        <v>0</v>
      </c>
      <c r="P56" s="31" t="s">
        <v>0</v>
      </c>
      <c r="Q56" s="31" t="s">
        <v>0</v>
      </c>
      <c r="R56" s="31" t="s">
        <v>0</v>
      </c>
      <c r="S56" s="31" t="s">
        <v>0</v>
      </c>
      <c r="T56" s="31" t="s">
        <v>0</v>
      </c>
      <c r="U56" s="31" t="s">
        <v>0</v>
      </c>
      <c r="V56" s="31" t="s">
        <v>0</v>
      </c>
      <c r="W56" s="31" t="s">
        <v>0</v>
      </c>
      <c r="X56" s="31" t="s">
        <v>0</v>
      </c>
      <c r="Y56" s="31" t="s">
        <v>0</v>
      </c>
      <c r="Z56" s="31" t="s">
        <v>0</v>
      </c>
      <c r="AA56" s="31" t="s">
        <v>0</v>
      </c>
      <c r="AB56" s="2"/>
    </row>
    <row r="57" spans="1:28" x14ac:dyDescent="0.25">
      <c r="A57" s="31" t="s">
        <v>0</v>
      </c>
      <c r="B57" s="31" t="s">
        <v>0</v>
      </c>
      <c r="C57" s="31"/>
      <c r="D57" s="37" t="s">
        <v>0</v>
      </c>
      <c r="E57" s="37" t="s">
        <v>0</v>
      </c>
      <c r="F57" s="31" t="s">
        <v>0</v>
      </c>
      <c r="G57" s="31" t="s">
        <v>0</v>
      </c>
      <c r="H57" s="31" t="s">
        <v>0</v>
      </c>
      <c r="I57" s="31" t="s">
        <v>0</v>
      </c>
      <c r="J57" s="31" t="s">
        <v>0</v>
      </c>
      <c r="K57" s="54" t="s">
        <v>0</v>
      </c>
      <c r="L57" s="31" t="s">
        <v>0</v>
      </c>
      <c r="M57" s="31" t="s">
        <v>0</v>
      </c>
      <c r="N57" s="31" t="s">
        <v>0</v>
      </c>
      <c r="O57" s="31" t="s">
        <v>0</v>
      </c>
      <c r="P57" s="31" t="s">
        <v>0</v>
      </c>
      <c r="Q57" s="31" t="s">
        <v>0</v>
      </c>
      <c r="R57" s="31" t="s">
        <v>0</v>
      </c>
      <c r="S57" s="31" t="s">
        <v>0</v>
      </c>
      <c r="T57" s="31" t="s">
        <v>0</v>
      </c>
      <c r="U57" s="31" t="s">
        <v>0</v>
      </c>
      <c r="V57" s="31" t="s">
        <v>0</v>
      </c>
      <c r="W57" s="31" t="s">
        <v>0</v>
      </c>
      <c r="X57" s="31" t="s">
        <v>0</v>
      </c>
      <c r="Y57" s="31" t="s">
        <v>0</v>
      </c>
      <c r="Z57" s="31" t="s">
        <v>0</v>
      </c>
      <c r="AA57" s="31" t="s">
        <v>0</v>
      </c>
      <c r="AB57" s="2"/>
    </row>
    <row r="58" spans="1:28" x14ac:dyDescent="0.25">
      <c r="A58" s="31" t="s">
        <v>0</v>
      </c>
      <c r="B58" s="31" t="s">
        <v>0</v>
      </c>
      <c r="C58" s="31"/>
      <c r="D58" s="37" t="s">
        <v>0</v>
      </c>
      <c r="E58" s="37" t="s">
        <v>0</v>
      </c>
      <c r="F58" s="31" t="s">
        <v>0</v>
      </c>
      <c r="G58" s="31" t="s">
        <v>0</v>
      </c>
      <c r="H58" s="31" t="s">
        <v>0</v>
      </c>
      <c r="I58" s="31" t="s">
        <v>0</v>
      </c>
      <c r="J58" s="31" t="s">
        <v>0</v>
      </c>
      <c r="K58" s="54" t="s">
        <v>0</v>
      </c>
      <c r="L58" s="31" t="s">
        <v>0</v>
      </c>
      <c r="M58" s="31" t="s">
        <v>0</v>
      </c>
      <c r="N58" s="31" t="s">
        <v>0</v>
      </c>
      <c r="O58" s="31" t="s">
        <v>0</v>
      </c>
      <c r="P58" s="31" t="s">
        <v>0</v>
      </c>
      <c r="Q58" s="31" t="s">
        <v>0</v>
      </c>
      <c r="R58" s="31" t="s">
        <v>0</v>
      </c>
      <c r="S58" s="31" t="s">
        <v>0</v>
      </c>
      <c r="T58" s="31" t="s">
        <v>0</v>
      </c>
      <c r="U58" s="31" t="s">
        <v>0</v>
      </c>
      <c r="V58" s="31" t="s">
        <v>0</v>
      </c>
      <c r="W58" s="31" t="s">
        <v>0</v>
      </c>
      <c r="X58" s="31" t="s">
        <v>0</v>
      </c>
      <c r="Y58" s="31" t="s">
        <v>0</v>
      </c>
      <c r="Z58" s="31" t="s">
        <v>0</v>
      </c>
      <c r="AA58" s="31" t="s">
        <v>0</v>
      </c>
      <c r="AB58" s="2"/>
    </row>
    <row r="59" spans="1:28" x14ac:dyDescent="0.25">
      <c r="A59" s="31" t="s">
        <v>0</v>
      </c>
      <c r="B59" s="31" t="s">
        <v>0</v>
      </c>
      <c r="C59" s="31"/>
      <c r="D59" s="37" t="s">
        <v>0</v>
      </c>
      <c r="E59" s="37" t="s">
        <v>0</v>
      </c>
      <c r="F59" s="31" t="s">
        <v>0</v>
      </c>
      <c r="G59" s="31" t="s">
        <v>0</v>
      </c>
      <c r="H59" s="31" t="s">
        <v>0</v>
      </c>
      <c r="I59" s="31" t="s">
        <v>0</v>
      </c>
      <c r="J59" s="31" t="s">
        <v>0</v>
      </c>
      <c r="K59" s="54" t="s">
        <v>0</v>
      </c>
      <c r="L59" s="31" t="s">
        <v>0</v>
      </c>
      <c r="M59" s="31" t="s">
        <v>0</v>
      </c>
      <c r="N59" s="31" t="s">
        <v>0</v>
      </c>
      <c r="O59" s="31" t="s">
        <v>0</v>
      </c>
      <c r="P59" s="31" t="s">
        <v>0</v>
      </c>
      <c r="Q59" s="31" t="s">
        <v>0</v>
      </c>
      <c r="R59" s="31" t="s">
        <v>0</v>
      </c>
      <c r="S59" s="31" t="s">
        <v>0</v>
      </c>
      <c r="T59" s="31" t="s">
        <v>0</v>
      </c>
      <c r="U59" s="31" t="s">
        <v>0</v>
      </c>
      <c r="V59" s="31" t="s">
        <v>0</v>
      </c>
      <c r="W59" s="31" t="s">
        <v>0</v>
      </c>
      <c r="X59" s="31" t="s">
        <v>0</v>
      </c>
      <c r="Y59" s="31" t="s">
        <v>0</v>
      </c>
      <c r="Z59" s="31" t="s">
        <v>0</v>
      </c>
      <c r="AA59" s="31" t="s">
        <v>0</v>
      </c>
      <c r="AB59" s="2"/>
    </row>
    <row r="60" spans="1:28" x14ac:dyDescent="0.25">
      <c r="A60" s="31" t="s">
        <v>0</v>
      </c>
      <c r="B60" s="31" t="s">
        <v>0</v>
      </c>
      <c r="C60" s="31"/>
      <c r="D60" s="37" t="s">
        <v>0</v>
      </c>
      <c r="E60" s="37" t="s">
        <v>0</v>
      </c>
      <c r="F60" s="31" t="s">
        <v>0</v>
      </c>
      <c r="G60" s="31" t="s">
        <v>0</v>
      </c>
      <c r="H60" s="31" t="s">
        <v>0</v>
      </c>
      <c r="I60" s="31" t="s">
        <v>0</v>
      </c>
      <c r="J60" s="31" t="s">
        <v>0</v>
      </c>
      <c r="K60" s="54" t="s">
        <v>0</v>
      </c>
      <c r="L60" s="31" t="s">
        <v>0</v>
      </c>
      <c r="M60" s="31" t="s">
        <v>0</v>
      </c>
      <c r="N60" s="31" t="s">
        <v>0</v>
      </c>
      <c r="O60" s="31" t="s">
        <v>0</v>
      </c>
      <c r="P60" s="31" t="s">
        <v>0</v>
      </c>
      <c r="Q60" s="31" t="s">
        <v>0</v>
      </c>
      <c r="R60" s="31" t="s">
        <v>0</v>
      </c>
      <c r="S60" s="31" t="s">
        <v>0</v>
      </c>
      <c r="T60" s="31" t="s">
        <v>0</v>
      </c>
      <c r="U60" s="31" t="s">
        <v>0</v>
      </c>
      <c r="V60" s="31" t="s">
        <v>0</v>
      </c>
      <c r="W60" s="31" t="s">
        <v>0</v>
      </c>
      <c r="X60" s="31" t="s">
        <v>0</v>
      </c>
      <c r="Y60" s="31" t="s">
        <v>0</v>
      </c>
      <c r="Z60" s="31" t="s">
        <v>0</v>
      </c>
      <c r="AA60" s="31" t="s">
        <v>0</v>
      </c>
      <c r="AB60" s="2"/>
    </row>
    <row r="61" spans="1:28" x14ac:dyDescent="0.25">
      <c r="A61" s="31" t="s">
        <v>0</v>
      </c>
      <c r="B61" s="31" t="s">
        <v>0</v>
      </c>
      <c r="C61" s="31"/>
      <c r="D61" s="37" t="s">
        <v>0</v>
      </c>
      <c r="E61" s="37" t="s">
        <v>0</v>
      </c>
      <c r="F61" s="31" t="s">
        <v>0</v>
      </c>
      <c r="G61" s="31" t="s">
        <v>0</v>
      </c>
      <c r="H61" s="31" t="s">
        <v>0</v>
      </c>
      <c r="I61" s="31" t="s">
        <v>0</v>
      </c>
      <c r="J61" s="31" t="s">
        <v>0</v>
      </c>
      <c r="K61" s="54" t="s">
        <v>0</v>
      </c>
      <c r="L61" s="31" t="s">
        <v>0</v>
      </c>
      <c r="M61" s="31" t="s">
        <v>0</v>
      </c>
      <c r="N61" s="31" t="s">
        <v>0</v>
      </c>
      <c r="O61" s="31" t="s">
        <v>0</v>
      </c>
      <c r="P61" s="31" t="s">
        <v>0</v>
      </c>
      <c r="Q61" s="31" t="s">
        <v>0</v>
      </c>
      <c r="R61" s="31" t="s">
        <v>0</v>
      </c>
      <c r="S61" s="31" t="s">
        <v>0</v>
      </c>
      <c r="T61" s="31" t="s">
        <v>0</v>
      </c>
      <c r="U61" s="31" t="s">
        <v>0</v>
      </c>
      <c r="V61" s="31" t="s">
        <v>0</v>
      </c>
      <c r="W61" s="31" t="s">
        <v>0</v>
      </c>
      <c r="X61" s="31" t="s">
        <v>0</v>
      </c>
      <c r="Y61" s="31" t="s">
        <v>0</v>
      </c>
      <c r="Z61" s="31" t="s">
        <v>0</v>
      </c>
      <c r="AA61" s="31" t="s">
        <v>0</v>
      </c>
      <c r="AB61" s="2"/>
    </row>
    <row r="62" spans="1:28" x14ac:dyDescent="0.25">
      <c r="A62" s="31" t="s">
        <v>0</v>
      </c>
      <c r="B62" s="31" t="s">
        <v>0</v>
      </c>
      <c r="C62" s="31"/>
      <c r="D62" s="37" t="s">
        <v>0</v>
      </c>
      <c r="E62" s="37" t="s">
        <v>0</v>
      </c>
      <c r="F62" s="31" t="s">
        <v>0</v>
      </c>
      <c r="G62" s="31" t="s">
        <v>0</v>
      </c>
      <c r="H62" s="31" t="s">
        <v>0</v>
      </c>
      <c r="I62" s="31" t="s">
        <v>0</v>
      </c>
      <c r="J62" s="31" t="s">
        <v>0</v>
      </c>
      <c r="K62" s="54" t="s">
        <v>0</v>
      </c>
      <c r="L62" s="31" t="s">
        <v>0</v>
      </c>
      <c r="M62" s="31" t="s">
        <v>0</v>
      </c>
      <c r="N62" s="31" t="s">
        <v>0</v>
      </c>
      <c r="O62" s="31" t="s">
        <v>0</v>
      </c>
      <c r="P62" s="31" t="s">
        <v>0</v>
      </c>
      <c r="Q62" s="31" t="s">
        <v>0</v>
      </c>
      <c r="R62" s="31" t="s">
        <v>0</v>
      </c>
      <c r="S62" s="31" t="s">
        <v>0</v>
      </c>
      <c r="T62" s="31" t="s">
        <v>0</v>
      </c>
      <c r="U62" s="31" t="s">
        <v>0</v>
      </c>
      <c r="V62" s="31" t="s">
        <v>0</v>
      </c>
      <c r="W62" s="31" t="s">
        <v>0</v>
      </c>
      <c r="X62" s="31" t="s">
        <v>0</v>
      </c>
      <c r="Y62" s="31" t="s">
        <v>0</v>
      </c>
      <c r="Z62" s="31" t="s">
        <v>0</v>
      </c>
      <c r="AA62" s="31" t="s">
        <v>0</v>
      </c>
      <c r="AB62" s="2"/>
    </row>
    <row r="63" spans="1:28" x14ac:dyDescent="0.25">
      <c r="A63" s="31" t="s">
        <v>0</v>
      </c>
      <c r="B63" s="31" t="s">
        <v>0</v>
      </c>
      <c r="C63" s="31"/>
      <c r="D63" s="37" t="s">
        <v>0</v>
      </c>
      <c r="E63" s="37" t="s">
        <v>0</v>
      </c>
      <c r="F63" s="31" t="s">
        <v>0</v>
      </c>
      <c r="G63" s="31" t="s">
        <v>0</v>
      </c>
      <c r="H63" s="31" t="s">
        <v>0</v>
      </c>
      <c r="I63" s="31" t="s">
        <v>0</v>
      </c>
      <c r="J63" s="31" t="s">
        <v>0</v>
      </c>
      <c r="K63" s="54" t="s">
        <v>0</v>
      </c>
      <c r="L63" s="31" t="s">
        <v>0</v>
      </c>
      <c r="M63" s="31" t="s">
        <v>0</v>
      </c>
      <c r="N63" s="31" t="s">
        <v>0</v>
      </c>
      <c r="O63" s="31" t="s">
        <v>0</v>
      </c>
      <c r="P63" s="31" t="s">
        <v>0</v>
      </c>
      <c r="Q63" s="31" t="s">
        <v>0</v>
      </c>
      <c r="R63" s="31" t="s">
        <v>0</v>
      </c>
      <c r="S63" s="31" t="s">
        <v>0</v>
      </c>
      <c r="T63" s="31" t="s">
        <v>0</v>
      </c>
      <c r="U63" s="31" t="s">
        <v>0</v>
      </c>
      <c r="V63" s="31" t="s">
        <v>0</v>
      </c>
      <c r="W63" s="31" t="s">
        <v>0</v>
      </c>
      <c r="X63" s="31" t="s">
        <v>0</v>
      </c>
      <c r="Y63" s="31" t="s">
        <v>0</v>
      </c>
      <c r="Z63" s="31" t="s">
        <v>0</v>
      </c>
      <c r="AA63" s="31" t="s">
        <v>0</v>
      </c>
      <c r="AB63" s="2"/>
    </row>
    <row r="64" spans="1:28" x14ac:dyDescent="0.25">
      <c r="A64" s="31" t="s">
        <v>0</v>
      </c>
      <c r="B64" s="31" t="s">
        <v>0</v>
      </c>
      <c r="C64" s="31"/>
      <c r="D64" s="37" t="s">
        <v>0</v>
      </c>
      <c r="E64" s="37" t="s">
        <v>0</v>
      </c>
      <c r="F64" s="31" t="s">
        <v>0</v>
      </c>
      <c r="G64" s="31" t="s">
        <v>0</v>
      </c>
      <c r="H64" s="31" t="s">
        <v>0</v>
      </c>
      <c r="I64" s="31" t="s">
        <v>0</v>
      </c>
      <c r="J64" s="31" t="s">
        <v>0</v>
      </c>
      <c r="K64" s="54" t="s">
        <v>0</v>
      </c>
      <c r="L64" s="31" t="s">
        <v>0</v>
      </c>
      <c r="M64" s="31" t="s">
        <v>0</v>
      </c>
      <c r="N64" s="31" t="s">
        <v>0</v>
      </c>
      <c r="O64" s="31" t="s">
        <v>0</v>
      </c>
      <c r="P64" s="31" t="s">
        <v>0</v>
      </c>
      <c r="Q64" s="31" t="s">
        <v>0</v>
      </c>
      <c r="R64" s="31" t="s">
        <v>0</v>
      </c>
      <c r="S64" s="31" t="s">
        <v>0</v>
      </c>
      <c r="T64" s="31" t="s">
        <v>0</v>
      </c>
      <c r="U64" s="31" t="s">
        <v>0</v>
      </c>
      <c r="V64" s="31" t="s">
        <v>0</v>
      </c>
      <c r="W64" s="31" t="s">
        <v>0</v>
      </c>
      <c r="X64" s="31" t="s">
        <v>0</v>
      </c>
      <c r="Y64" s="31" t="s">
        <v>0</v>
      </c>
      <c r="Z64" s="31" t="s">
        <v>0</v>
      </c>
      <c r="AA64" s="31" t="s">
        <v>0</v>
      </c>
      <c r="AB64" s="2"/>
    </row>
    <row r="65" spans="1:28" ht="15.75" thickBot="1" x14ac:dyDescent="0.3">
      <c r="A65" s="2"/>
      <c r="B65" s="2"/>
      <c r="C65" s="2"/>
      <c r="D65" s="4"/>
      <c r="E65" s="4"/>
      <c r="F65" s="2"/>
      <c r="G65" s="2"/>
      <c r="H65" s="2"/>
      <c r="I65" s="2"/>
      <c r="J65" s="2"/>
      <c r="K65" s="56"/>
      <c r="L65" s="2"/>
      <c r="M65" s="2"/>
      <c r="N65" s="2"/>
      <c r="O65" s="2"/>
      <c r="P65" s="2"/>
      <c r="Q65" s="2"/>
      <c r="R65" s="2"/>
      <c r="S65" s="2"/>
      <c r="T65" s="2"/>
      <c r="U65" s="2"/>
      <c r="V65" s="2"/>
      <c r="W65" s="2"/>
      <c r="X65" s="2"/>
      <c r="Y65" s="2"/>
      <c r="Z65" s="2"/>
      <c r="AA65" s="2"/>
      <c r="AB65" s="2"/>
    </row>
  </sheetData>
  <mergeCells count="2">
    <mergeCell ref="A4:A8"/>
    <mergeCell ref="A14:A25"/>
  </mergeCells>
  <hyperlinks>
    <hyperlink ref="H14" r:id="rId1" xr:uid="{00000000-0004-0000-0600-000000000000}"/>
    <hyperlink ref="H25" r:id="rId2" xr:uid="{00000000-0004-0000-0600-000001000000}"/>
    <hyperlink ref="H4" r:id="rId3" xr:uid="{00000000-0004-0000-0600-000002000000}"/>
    <hyperlink ref="H5" r:id="rId4" xr:uid="{00000000-0004-0000-0600-000003000000}"/>
    <hyperlink ref="H6" r:id="rId5" xr:uid="{00000000-0004-0000-0600-000004000000}"/>
    <hyperlink ref="H7" r:id="rId6" xr:uid="{00000000-0004-0000-0600-000005000000}"/>
    <hyperlink ref="H8" r:id="rId7" xr:uid="{00000000-0004-0000-0600-000006000000}"/>
    <hyperlink ref="H15" r:id="rId8" xr:uid="{00000000-0004-0000-0600-000007000000}"/>
    <hyperlink ref="H16" r:id="rId9" xr:uid="{00000000-0004-0000-0600-000008000000}"/>
    <hyperlink ref="H17:H22" r:id="rId10" display="Càtedra d'ètica ambiental de la Universitat d'Alcalà" xr:uid="{00000000-0004-0000-0600-000009000000}"/>
    <hyperlink ref="H24" r:id="rId11" xr:uid="{00000000-0004-0000-0600-00000A000000}"/>
  </hyperlinks>
  <pageMargins left="0.7" right="0.7" top="0.75" bottom="0.75" header="0.3" footer="0.3"/>
  <pageSetup paperSize="9" orientation="portrait" r:id="rId12"/>
  <drawing r:id="rId13"/>
  <legacyDrawing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ull7"/>
  <dimension ref="A1:A3"/>
  <sheetViews>
    <sheetView workbookViewId="0">
      <selection activeCell="D26" sqref="D26"/>
    </sheetView>
  </sheetViews>
  <sheetFormatPr baseColWidth="10" defaultColWidth="9.28515625" defaultRowHeight="15" x14ac:dyDescent="0.25"/>
  <sheetData>
    <row r="1" spans="1:1" x14ac:dyDescent="0.25">
      <c r="A1" t="s">
        <v>34</v>
      </c>
    </row>
    <row r="2" spans="1:1" x14ac:dyDescent="0.25">
      <c r="A2" t="s">
        <v>35</v>
      </c>
    </row>
    <row r="3" spans="1:1" ht="15.75" thickBot="1" x14ac:dyDescent="0.3">
      <c r="A3" t="s">
        <v>36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6c0355b-c2f5-45f8-8805-0f8001b01192" xsi:nil="true"/>
    <lcf76f155ced4ddcb4097134ff3c332f xmlns="fcc6cd4a-69ba-48e0-8890-b32c2713f1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60E015C1A0F694D8C05E456D989A2BC" ma:contentTypeVersion="18" ma:contentTypeDescription="Crea un document nou" ma:contentTypeScope="" ma:versionID="23df7908c62bf9fa0207c613336ea042">
  <xsd:schema xmlns:xsd="http://www.w3.org/2001/XMLSchema" xmlns:xs="http://www.w3.org/2001/XMLSchema" xmlns:p="http://schemas.microsoft.com/office/2006/metadata/properties" xmlns:ns2="06c0355b-c2f5-45f8-8805-0f8001b01192" xmlns:ns3="fcc6cd4a-69ba-48e0-8890-b32c2713f18d" targetNamespace="http://schemas.microsoft.com/office/2006/metadata/properties" ma:root="true" ma:fieldsID="216679d9ea1331c49da36f34670ac267" ns2:_="" ns3:_="">
    <xsd:import namespace="06c0355b-c2f5-45f8-8805-0f8001b01192"/>
    <xsd:import namespace="fcc6cd4a-69ba-48e0-8890-b32c2713f18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AutoKeyPoints" minOccurs="0"/>
                <xsd:element ref="ns3:MediaServiceKeyPoint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c0355b-c2f5-45f8-8805-0f8001b01192" elementFormDefault="qualified">
    <xsd:import namespace="http://schemas.microsoft.com/office/2006/documentManagement/types"/>
    <xsd:import namespace="http://schemas.microsoft.com/office/infopath/2007/PartnerControls"/>
    <xsd:element name="SharedWithUsers" ma:index="8"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 compartit amb detalls" ma:internalName="SharedWithDetails" ma:readOnly="true">
      <xsd:simpleType>
        <xsd:restriction base="dms:Note">
          <xsd:maxLength value="255"/>
        </xsd:restriction>
      </xsd:simpleType>
    </xsd:element>
    <xsd:element name="TaxCatchAll" ma:index="23" nillable="true" ma:displayName="Taxonomy Catch All Column" ma:hidden="true" ma:list="{bb32adb9-23af-415d-8acb-5b264e1914e8}" ma:internalName="TaxCatchAll" ma:showField="CatchAllData" ma:web="06c0355b-c2f5-45f8-8805-0f8001b0119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cc6cd4a-69ba-48e0-8890-b32c2713f18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es de la imatge" ma:readOnly="false" ma:fieldId="{5cf76f15-5ced-4ddc-b409-7134ff3c332f}" ma:taxonomyMulti="true" ma:sspId="afa12603-7873-48ef-85c5-113d3892bbec"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34A76C-3FFC-4C8A-83C8-878F2763DA20}">
  <ds:schemaRefs>
    <ds:schemaRef ds:uri="06c0355b-c2f5-45f8-8805-0f8001b01192"/>
    <ds:schemaRef ds:uri="http://purl.org/dc/elements/1.1/"/>
    <ds:schemaRef ds:uri="http://www.w3.org/XML/1998/namespace"/>
    <ds:schemaRef ds:uri="fcc6cd4a-69ba-48e0-8890-b32c2713f18d"/>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76AF6E16-2FCE-4F25-B16B-3A7CD9DFD4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c0355b-c2f5-45f8-8805-0f8001b01192"/>
    <ds:schemaRef ds:uri="fcc6cd4a-69ba-48e0-8890-b32c2713f1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B3217B-339E-47DF-BD22-26AB1F9B27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30</vt:i4>
      </vt:variant>
    </vt:vector>
  </HeadingPairs>
  <TitlesOfParts>
    <vt:vector size="37" baseType="lpstr">
      <vt:lpstr>Introduction</vt:lpstr>
      <vt:lpstr>Event Data</vt:lpstr>
      <vt:lpstr>Results report</vt:lpstr>
      <vt:lpstr>Mobilitat</vt:lpstr>
      <vt:lpstr>Energia instal·lacions</vt:lpstr>
      <vt:lpstr>Materials-Residus</vt:lpstr>
      <vt:lpstr>Alimentació</vt:lpstr>
      <vt:lpstr>'Results report'!Ambiental__canvi_climàtic</vt:lpstr>
      <vt:lpstr>'Event Data'!Área_de_impresión</vt:lpstr>
      <vt:lpstr>Introduction!Área_de_impresión</vt:lpstr>
      <vt:lpstr>'Results report'!Área_de_impresión</vt:lpstr>
      <vt:lpstr>'Event Data'!Capítol_1_Sostenibilitat_ambiental</vt:lpstr>
      <vt:lpstr>'Event Data'!Capítol_2_Sostenibilitat_social</vt:lpstr>
      <vt:lpstr>'Event Data'!Capítol_3_Sostenibilitat_Econòmica</vt:lpstr>
      <vt:lpstr>Introduction!Com_funciona_l_eina?</vt:lpstr>
      <vt:lpstr>'Results report'!Com_puc_compensar_les_emissions?</vt:lpstr>
      <vt:lpstr>Introduction!Descripció_de_l_eina</vt:lpstr>
      <vt:lpstr>'Results report'!Econòmica__diversificació_del_teixit_econòmic_i_inclusió_d_empreses_d_incersió</vt:lpstr>
      <vt:lpstr>'Results report'!Econòmica__estimulació_economia_local</vt:lpstr>
      <vt:lpstr>'Results report'!Econòmica__retribució</vt:lpstr>
      <vt:lpstr>Índex_Entrada_Dades</vt:lpstr>
      <vt:lpstr>Índex_Informe_Resultats</vt:lpstr>
      <vt:lpstr>Índex_introducció</vt:lpstr>
      <vt:lpstr>Introduction!Navegació</vt:lpstr>
      <vt:lpstr>'Event Data'!Nom_i_data_de_l_esdeveniment</vt:lpstr>
      <vt:lpstr>'Event Data'!Secció_1.1_Mobilitat</vt:lpstr>
      <vt:lpstr>'Event Data'!Secció_1.2_Energie_Instal·lacions</vt:lpstr>
      <vt:lpstr>'Event Data'!Secció_1.3_Materials</vt:lpstr>
      <vt:lpstr>'Event Data'!Secció_1.4_Alimentació</vt:lpstr>
      <vt:lpstr>'Event Data'!Secció_2.1_Igualtat_Gènere</vt:lpstr>
      <vt:lpstr>'Event Data'!Secció_2.2_Inclusió_Origen</vt:lpstr>
      <vt:lpstr>'Event Data'!Secció_2.3_Inclusió_Persones_Discapacitat</vt:lpstr>
      <vt:lpstr>'Event Data'!Secció_3.1_Empreses_Locals</vt:lpstr>
      <vt:lpstr>'Event Data'!Secció_3.2_Retribució_Justa</vt:lpstr>
      <vt:lpstr>'Results report'!Social__discapacitat</vt:lpstr>
      <vt:lpstr>'Results report'!Social__gènere</vt:lpstr>
      <vt:lpstr>'Results report'!Social__inclusió_d_origen_i_procedència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Hidalgo Güemes, Marta</dc:creator>
  <cp:keywords/>
  <dc:description/>
  <cp:lastModifiedBy>Martina de Haro</cp:lastModifiedBy>
  <cp:lastPrinted>2023-06-08T17:42:28Z</cp:lastPrinted>
  <dcterms:created xsi:type="dcterms:W3CDTF">2022-11-28T07:19:09Z</dcterms:created>
  <dcterms:modified xsi:type="dcterms:W3CDTF">2024-07-15T08:37:40Z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2018-05-23T11:38:35.3207853Z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0x010100860E015C1A0F694D8C05E456D989A2BC</vt:lpwstr>
  </property>
  <property fmtid="{D5CDD505-2E9C-101B-9397-08002B2CF9AE}" pid="11" name="MediaServiceImageTags">
    <vt:lpwstr/>
  </property>
</Properties>
</file>