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7"/>
  <workbookPr/>
  <mc:AlternateContent xmlns:mc="http://schemas.openxmlformats.org/markup-compatibility/2006">
    <mc:Choice Requires="x15">
      <x15ac:absPath xmlns:x15ac="http://schemas.microsoft.com/office/spreadsheetml/2010/11/ac" url="https://gencat.sharepoint.com/sites/act_home/A Un Clic/Transparència/BLOC 4 - Alts càrrecs, personal directiu i funció pública/"/>
    </mc:Choice>
  </mc:AlternateContent>
  <xr:revisionPtr revIDLastSave="253" documentId="11_150F564421347B791BD15A67A8162CCB25C53E59" xr6:coauthVersionLast="47" xr6:coauthVersionMax="47" xr10:uidLastSave="{DC886F9A-082D-4544-9690-2295C1FD8B75}"/>
  <bookViews>
    <workbookView xWindow="0" yWindow="0" windowWidth="19200" windowHeight="5475" xr2:uid="{00000000-000D-0000-FFFF-FFFF00000000}"/>
  </bookViews>
  <sheets>
    <sheet name="VIATGES_ESTRANGER" sheetId="1" r:id="rId1"/>
  </sheets>
  <definedNames>
    <definedName name="_xlnm.Print_Area" localSheetId="0">VIATGES_ESTRANGER!$A$1:$P$25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1" l="1"/>
  <c r="M54" i="1"/>
  <c r="J54" i="1"/>
  <c r="M52" i="1"/>
  <c r="M49" i="1"/>
  <c r="M51" i="1"/>
  <c r="M50" i="1"/>
  <c r="L51" i="1"/>
  <c r="J46" i="1"/>
  <c r="M29" i="1" l="1"/>
  <c r="J29" i="1"/>
  <c r="M31" i="1"/>
  <c r="J31" i="1"/>
  <c r="K31" i="1"/>
  <c r="L31" i="1"/>
  <c r="M28" i="1"/>
  <c r="J28" i="1"/>
</calcChain>
</file>

<file path=xl/sharedStrings.xml><?xml version="1.0" encoding="utf-8"?>
<sst xmlns="http://schemas.openxmlformats.org/spreadsheetml/2006/main" count="448" uniqueCount="223">
  <si>
    <t xml:space="preserve"> </t>
  </si>
  <si>
    <t>Data d'actualització: 20/05/2024</t>
  </si>
  <si>
    <t>PUBLICITAT ACTIVA DELS VIATGES A L'ESTRANGER</t>
  </si>
  <si>
    <t>Nom i cognoms</t>
  </si>
  <si>
    <t>Càrrec</t>
  </si>
  <si>
    <t>Inici viatge</t>
  </si>
  <si>
    <t>Fi viatge</t>
  </si>
  <si>
    <t>Destinació</t>
  </si>
  <si>
    <t>Motiu</t>
  </si>
  <si>
    <t>Agenda</t>
  </si>
  <si>
    <t>Comitiva</t>
  </si>
  <si>
    <t>Dietes i manutenció</t>
  </si>
  <si>
    <t>Hotels i allotjaments</t>
  </si>
  <si>
    <t>Transport</t>
  </si>
  <si>
    <t>Altres despeses</t>
  </si>
  <si>
    <t>Especificació altres despeses</t>
  </si>
  <si>
    <t>Observacions</t>
  </si>
  <si>
    <t>Narcís Ferrer i Ferrer</t>
  </si>
  <si>
    <t>Director</t>
  </si>
  <si>
    <t>31/10/2021</t>
  </si>
  <si>
    <t>02/11/2021</t>
  </si>
  <si>
    <t>Londres</t>
  </si>
  <si>
    <t>Fira World Travel Market</t>
  </si>
  <si>
    <t>https://govern.cat/salapremsa/notes-premsa/415125/la-generalitat-promociona-catalunya-a-la-fira-world-travel-market-de-londres</t>
  </si>
  <si>
    <t>Patrick Torrent (director executiu)</t>
  </si>
  <si>
    <t>Taxis i Transfer</t>
  </si>
  <si>
    <t>14/11/2021</t>
  </si>
  <si>
    <t>19/12/2021</t>
  </si>
  <si>
    <t>Nova York - Miami</t>
  </si>
  <si>
    <t> reStart USA - Catalunya promociona la seva oferta turística al mercat nord-americà</t>
  </si>
  <si>
    <t>https://govern.cat/salapremsa/notes-premsa/415670/catalunya-promociona-seva-oferta-turistica-al-mercat-nord-america</t>
  </si>
  <si>
    <t>Taxi, Transfer, Test COVID i Visat</t>
  </si>
  <si>
    <t>Patrick Torrent Queralt</t>
  </si>
  <si>
    <t>Director executiu</t>
  </si>
  <si>
    <t>06/03/2022</t>
  </si>
  <si>
    <t>11/03/2022</t>
  </si>
  <si>
    <t>Jeddah - Riydah</t>
  </si>
  <si>
    <t>Misió comercial Turisme Premium Aràbia Saudita</t>
  </si>
  <si>
    <t xml:space="preserve"> ---</t>
  </si>
  <si>
    <t>Aparcament, Restauració, Test COVID i Visat</t>
  </si>
  <si>
    <t>21/03/2022</t>
  </si>
  <si>
    <t>22/03/2022</t>
  </si>
  <si>
    <t>Brussel·les</t>
  </si>
  <si>
    <t>NECSTouR Board of Directors Meeting - Vicepresidència</t>
  </si>
  <si>
    <t>Transport públic * Aparcament</t>
  </si>
  <si>
    <t>27/04/2022</t>
  </si>
  <si>
    <t>29/04/2022</t>
  </si>
  <si>
    <t>Praga</t>
  </si>
  <si>
    <t>HOTREC General Assembly - Vicepresidència NECSTouR</t>
  </si>
  <si>
    <t>Wifi avió,  Aparcament i restauració</t>
  </si>
  <si>
    <t>03/05/2022</t>
  </si>
  <si>
    <t>06/05/2022</t>
  </si>
  <si>
    <t>Nova York - United Nations Headquarters</t>
  </si>
  <si>
    <t>High-Level Thematic Debate- Putting sustainable and resilient tourism at the heart of an inclusive recovery - Vicepresidència NECSTouR</t>
  </si>
  <si>
    <t>Aparcament, Taxi, Wifi avió i PCR</t>
  </si>
  <si>
    <t>08/05/2022</t>
  </si>
  <si>
    <t>11/05/2022</t>
  </si>
  <si>
    <t>Boston-Nova York</t>
  </si>
  <si>
    <t>Roadshow USA</t>
  </si>
  <si>
    <t>https://govern.cat/salapremsa/notes-premsa/421024/catalunya-promociona-boston-nova-york-potenciar-recuperacio-del-mercat-turistic-nord-america</t>
  </si>
  <si>
    <t>---</t>
  </si>
  <si>
    <t>PCR, Taxi, Tren</t>
  </si>
  <si>
    <t>30/05/2022</t>
  </si>
  <si>
    <t>01/06/2022</t>
  </si>
  <si>
    <t>Frankfurt</t>
  </si>
  <si>
    <t>Fira IMEX'2022</t>
  </si>
  <si>
    <t>Taxi</t>
  </si>
  <si>
    <t>03/06/2022</t>
  </si>
  <si>
    <t>Ringkøbing - Dinamarca</t>
  </si>
  <si>
    <t>General Assembly Meeting NECSTouR - Vicepresidència</t>
  </si>
  <si>
    <t>Aparcament, Cotxe de lloguer</t>
  </si>
  <si>
    <t>13/06/2022</t>
  </si>
  <si>
    <t>14/06/2022</t>
  </si>
  <si>
    <t>Paris</t>
  </si>
  <si>
    <t>Potenciar el turisme cultural a França</t>
  </si>
  <si>
    <t>https://govern.cat/salapremsa/notes-premsa/422354/catalunya-aposta-potenciar-turisme-cultural-turistes-francesos</t>
  </si>
  <si>
    <t>Aparcament, Taxi</t>
  </si>
  <si>
    <t>28/06/2022</t>
  </si>
  <si>
    <t>29/06/2022</t>
  </si>
  <si>
    <t>Madeira</t>
  </si>
  <si>
    <t>Connections Luxury - Anunci Connections 2023 - Catalunya</t>
  </si>
  <si>
    <t>Taxi, restauració</t>
  </si>
  <si>
    <t>14/07/2022</t>
  </si>
  <si>
    <t>20/07/2022</t>
  </si>
  <si>
    <t>Napa (California)</t>
  </si>
  <si>
    <t>Benchmark enoturisme Napa Valley Festival</t>
  </si>
  <si>
    <t>https://govern.cat/salapremsa/notes-premsa/426682/catalunya-promociona-primera-vegada-loferta-turisme-enogastronomic-al-napa-valley-festival</t>
  </si>
  <si>
    <t>Cotxe de lloguer, Benzina i Taxi</t>
  </si>
  <si>
    <t>06/09/2022</t>
  </si>
  <si>
    <t>10/09/2022</t>
  </si>
  <si>
    <t>Singapur</t>
  </si>
  <si>
    <t>Fira ILTM</t>
  </si>
  <si>
    <t>11/10/2022</t>
  </si>
  <si>
    <t>13/10/2022</t>
  </si>
  <si>
    <t>Ponta Delgada (Açores)</t>
  </si>
  <si>
    <t>International Social Tourism Organisation ISTO - Congrès Mundial 2022</t>
  </si>
  <si>
    <t>Aparcament</t>
  </si>
  <si>
    <t>19/10/2022</t>
  </si>
  <si>
    <t>21/10/2022</t>
  </si>
  <si>
    <t>Belfast</t>
  </si>
  <si>
    <t>Feile Belfast Says of Tourism - Gastronomy and Music</t>
  </si>
  <si>
    <t>Aparcament i Taxi</t>
  </si>
  <si>
    <t>07/11/2022</t>
  </si>
  <si>
    <t>09/11/2022</t>
  </si>
  <si>
    <t>World Travel Market</t>
  </si>
  <si>
    <t>https://govern.cat/salapremsa/notes-premsa/454802/catalunya-promou-londres-nou-model-turistic-regenerador-que-impulsant</t>
  </si>
  <si>
    <t>Transfer, taxi</t>
  </si>
  <si>
    <t xml:space="preserve"> Transfer, Restauració, Aparcament, Taxi</t>
  </si>
  <si>
    <t>13/01/2023</t>
  </si>
  <si>
    <t>14/01/2023</t>
  </si>
  <si>
    <t>Stuttgart</t>
  </si>
  <si>
    <t>Fira CMT i Gala ADAC</t>
  </si>
  <si>
    <t>26/01/2023</t>
  </si>
  <si>
    <t>27/01/2023</t>
  </si>
  <si>
    <t>Dublin</t>
  </si>
  <si>
    <t>Fira HOLIDAY WORLD SHOW</t>
  </si>
  <si>
    <t>Taxi, Transport públic i aparcament</t>
  </si>
  <si>
    <t>10/02/2023</t>
  </si>
  <si>
    <t>Toulouse</t>
  </si>
  <si>
    <t>Conferència : les Euroregions de la Mediterrània, cooperacions de proximitat.</t>
  </si>
  <si>
    <t>06/03/2023</t>
  </si>
  <si>
    <t>08/03/2023</t>
  </si>
  <si>
    <t>Berlin</t>
  </si>
  <si>
    <t xml:space="preserve">Fira ITB </t>
  </si>
  <si>
    <t>https://govern.cat/salapremsa/notes-premsa/488982/catalunya-torna-fira-itb-berlin-despres-quatre-anys-daturada-pandemia</t>
  </si>
  <si>
    <t>Taxi i aparcament</t>
  </si>
  <si>
    <t>09/03/2023</t>
  </si>
  <si>
    <t>Aparcament, Restuaració i Taxi</t>
  </si>
  <si>
    <t>04/04/2023</t>
  </si>
  <si>
    <t>05/04/2023</t>
  </si>
  <si>
    <t>Bordeaux</t>
  </si>
  <si>
    <t>Evènement OT Catalogne aux Bassins des Lumière</t>
  </si>
  <si>
    <t>12/04/2023</t>
  </si>
  <si>
    <t>17/04/2023</t>
  </si>
  <si>
    <t>Eslovènia</t>
  </si>
  <si>
    <t>Benchmark Eslovènia</t>
  </si>
  <si>
    <t>https://govern.cat/salapremsa/notes-premsa/498482/conseller-empresa-treball-inicia-viatge-eslovenia-pais-icona-turisme-sostenible</t>
  </si>
  <si>
    <t>Cotxe lloguer, benzina, aparcament i taxes</t>
  </si>
  <si>
    <t>18/04/2023</t>
  </si>
  <si>
    <t>Presentació Catalunya, patrimoni cultural, en motiu aniversari mort Picasso (50 ans) i Domènech i Montaner (100 anys)</t>
  </si>
  <si>
    <t>25/04/2023</t>
  </si>
  <si>
    <t>27/04/2023</t>
  </si>
  <si>
    <t>Zadar (Croàcia)</t>
  </si>
  <si>
    <t>Congrés Mundial de Turisme Esportiu - UNWTO</t>
  </si>
  <si>
    <t>Aparcament, wifi</t>
  </si>
  <si>
    <t>03/05/2023</t>
  </si>
  <si>
    <t>05/05/2023</t>
  </si>
  <si>
    <t>Board of Directors Meeting - NECSTouR i European Tourism Day 2023</t>
  </si>
  <si>
    <t>Aparcament, taxa, transport públic i taxi</t>
  </si>
  <si>
    <t>05/06/2023</t>
  </si>
  <si>
    <t>07/06/2023</t>
  </si>
  <si>
    <t>Assemblea General NECSTouR</t>
  </si>
  <si>
    <t>14/10/2023</t>
  </si>
  <si>
    <t>15/10/2023</t>
  </si>
  <si>
    <t>Estambul</t>
  </si>
  <si>
    <t>Routes World 2023</t>
  </si>
  <si>
    <t>16/10/2023</t>
  </si>
  <si>
    <t>18/10/2023</t>
  </si>
  <si>
    <t>Samarkand (Uzbekistan)</t>
  </si>
  <si>
    <t xml:space="preserve"> 44th AM Plenary Session UNWTO</t>
  </si>
  <si>
    <t>Taxi , Restauració</t>
  </si>
  <si>
    <t>22/10/2023</t>
  </si>
  <si>
    <t>27/10/2023</t>
  </si>
  <si>
    <t>Qatar i Arabia Saudita</t>
  </si>
  <si>
    <t>Missió Comercial Middle East - Premium</t>
  </si>
  <si>
    <t>Visat, taxi, aparcament</t>
  </si>
  <si>
    <t>05/11/2023</t>
  </si>
  <si>
    <t>08/11/2023</t>
  </si>
  <si>
    <t>Taxi, aparcament i transfer</t>
  </si>
  <si>
    <t>Taxi, transport públic, restauració, transfer</t>
  </si>
  <si>
    <t>18/11/2023</t>
  </si>
  <si>
    <t>26/11/2023</t>
  </si>
  <si>
    <t>Japó i Corea del Sud</t>
  </si>
  <si>
    <t>Missió empresarial a Seül, Tokyo/Osaka</t>
  </si>
  <si>
    <t>https://govern.cat/salapremsa/notes-premsa/558582/catalunya-osaka-sassocien-promoure-turisme-reunions</t>
  </si>
  <si>
    <t>Taxi i restuaració</t>
  </si>
  <si>
    <t>02/12/2023</t>
  </si>
  <si>
    <t>05/12/2023</t>
  </si>
  <si>
    <t>Los Àngeles</t>
  </si>
  <si>
    <t>Copa Amèrica Barcelona 2024</t>
  </si>
  <si>
    <t>Taxi i restauració</t>
  </si>
  <si>
    <t>07/12/2023</t>
  </si>
  <si>
    <t>08/12/2023</t>
  </si>
  <si>
    <t>London</t>
  </si>
  <si>
    <t>https://govern.cat/salapremsa/notes-premsa/563402/catalunya-dona-coneixer-seva-oferta-turisme-nautic-londres</t>
  </si>
  <si>
    <t>12/01/2024</t>
  </si>
  <si>
    <t>14/01/2024</t>
  </si>
  <si>
    <t>Utrech</t>
  </si>
  <si>
    <t>Fira Vakantiebeurs</t>
  </si>
  <si>
    <t>Cotxe lloguer, aparcament i benzina</t>
  </si>
  <si>
    <t>13/01/2024</t>
  </si>
  <si>
    <t>Fira CMT</t>
  </si>
  <si>
    <t>Taxi, transport públic, restauració, aparcament</t>
  </si>
  <si>
    <t>08/02/2024</t>
  </si>
  <si>
    <t>09/02/2024</t>
  </si>
  <si>
    <t xml:space="preserve">Board of Directors Meeting - NECSTouR </t>
  </si>
  <si>
    <t>Aparcament, transport públic i taxi</t>
  </si>
  <si>
    <t>22/02/2024</t>
  </si>
  <si>
    <t>23/02/2024</t>
  </si>
  <si>
    <t>Zurich</t>
  </si>
  <si>
    <t>04/03/2024</t>
  </si>
  <si>
    <t>06/03/2024</t>
  </si>
  <si>
    <t>https://govern.cat/salapremsa/notes-premsa/586682/govern-posiciona-catalunya-destinacio-turistica-sostenible-itb-berlin</t>
  </si>
  <si>
    <t>07/03/2024</t>
  </si>
  <si>
    <t>Aparcament, Transport públic i Taxi</t>
  </si>
  <si>
    <t>12/03/2024</t>
  </si>
  <si>
    <t>13/03/2024</t>
  </si>
  <si>
    <t>Milà</t>
  </si>
  <si>
    <t>15/03/2024</t>
  </si>
  <si>
    <t>Brussel·les - European Commission</t>
  </si>
  <si>
    <t>Transition Pathway for Tourism</t>
  </si>
  <si>
    <t xml:space="preserve">Aparcament i transport públic </t>
  </si>
  <si>
    <t>10/04/2024</t>
  </si>
  <si>
    <t>13/04/2024</t>
  </si>
  <si>
    <t>Nova York</t>
  </si>
  <si>
    <t>14/05/2024</t>
  </si>
  <si>
    <t>15/05/2024</t>
  </si>
  <si>
    <t>IMEX 2024</t>
  </si>
  <si>
    <t>París</t>
  </si>
  <si>
    <t>Aparcament, restauració i Taxi</t>
  </si>
  <si>
    <t>20/05/2024</t>
  </si>
  <si>
    <t>23/05/2024</t>
  </si>
  <si>
    <t>Luleä (Suècia)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</si>
</sst>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HelveticaNeueLT Std"/>
      <family val="2"/>
    </font>
    <font>
      <b/>
      <sz val="14"/>
      <color theme="1"/>
      <name val="HelveticaNeueLT Std"/>
      <family val="2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name val="HelveticaNeueLT Std"/>
      <family val="2"/>
    </font>
    <font>
      <sz val="12"/>
      <color rgb="FFFF0000"/>
      <name val="HelveticaNeueLT Std"/>
      <family val="2"/>
    </font>
    <font>
      <sz val="12"/>
      <name val="HelveticaNeueLT Std"/>
      <family val="2"/>
    </font>
    <font>
      <sz val="12"/>
      <color theme="1"/>
      <name val="HelveticaNeueLT Std"/>
      <family val="2"/>
    </font>
    <font>
      <u/>
      <sz val="11"/>
      <color theme="10"/>
      <name val="Calibri"/>
      <family val="2"/>
      <scheme val="minor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2" fillId="2" borderId="1" xfId="2" applyNumberForma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4" fontId="10" fillId="0" borderId="1" xfId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2" fillId="0" borderId="1" xfId="2" applyNumberForma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164" fontId="10" fillId="0" borderId="1" xfId="0" quotePrefix="1" applyNumberFormat="1" applyFont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2" fillId="0" borderId="6" xfId="2" applyNumberForma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right" vertical="center"/>
    </xf>
    <xf numFmtId="0" fontId="12" fillId="2" borderId="1" xfId="3" applyFill="1" applyBorder="1" applyAlignment="1">
      <alignment horizontal="center" vertical="center" wrapText="1"/>
    </xf>
    <xf numFmtId="0" fontId="12" fillId="2" borderId="6" xfId="2" applyFill="1" applyBorder="1" applyAlignment="1">
      <alignment horizontal="center" vertical="center" wrapText="1"/>
    </xf>
    <xf numFmtId="164" fontId="10" fillId="0" borderId="6" xfId="0" quotePrefix="1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2" fillId="2" borderId="7" xfId="2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7" xfId="0" quotePrefix="1" applyNumberFormat="1" applyFont="1" applyBorder="1" applyAlignment="1">
      <alignment horizontal="center" vertical="center" wrapText="1"/>
    </xf>
    <xf numFmtId="44" fontId="10" fillId="0" borderId="7" xfId="1" applyFont="1" applyFill="1" applyBorder="1" applyAlignment="1">
      <alignment horizontal="right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0" fontId="12" fillId="2" borderId="8" xfId="2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8" xfId="0" quotePrefix="1" applyNumberFormat="1" applyFont="1" applyBorder="1" applyAlignment="1">
      <alignment horizontal="center" vertical="center" wrapText="1"/>
    </xf>
    <xf numFmtId="44" fontId="10" fillId="0" borderId="8" xfId="1" applyFont="1" applyFill="1" applyBorder="1" applyAlignment="1">
      <alignment horizontal="right" vertical="center"/>
    </xf>
    <xf numFmtId="49" fontId="10" fillId="0" borderId="9" xfId="0" applyNumberFormat="1" applyFont="1" applyBorder="1" applyAlignment="1">
      <alignment horizontal="center" vertical="center" wrapText="1"/>
    </xf>
  </cellXfs>
  <cellStyles count="4">
    <cellStyle name="Hipervínculo" xfId="2" builtinId="8"/>
    <cellStyle name="Hyperlink" xfId="3" xr:uid="{00000000-000B-0000-0000-000008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95250</xdr:rowOff>
    </xdr:from>
    <xdr:to>
      <xdr:col>2</xdr:col>
      <xdr:colOff>582295</xdr:colOff>
      <xdr:row>2</xdr:row>
      <xdr:rowOff>38100</xdr:rowOff>
    </xdr:to>
    <xdr:pic>
      <xdr:nvPicPr>
        <xdr:cNvPr id="4" name="1 Imagen" descr="HD 1000 GB:ZZ_My Docu:ZZZ_ACT:Nou Logo ACT 2013:Logo Gene-ACT 2013_B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244919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631032</xdr:colOff>
      <xdr:row>0</xdr:row>
      <xdr:rowOff>100013</xdr:rowOff>
    </xdr:from>
    <xdr:to>
      <xdr:col>14</xdr:col>
      <xdr:colOff>1259681</xdr:colOff>
      <xdr:row>2</xdr:row>
      <xdr:rowOff>100013</xdr:rowOff>
    </xdr:to>
    <xdr:pic>
      <xdr:nvPicPr>
        <xdr:cNvPr id="5" name="1 Imagen" descr="LogoCAT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37407" y="100013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</xdr:row>
      <xdr:rowOff>19050</xdr:rowOff>
    </xdr:from>
    <xdr:to>
      <xdr:col>1</xdr:col>
      <xdr:colOff>1933575</xdr:colOff>
      <xdr:row>5</xdr:row>
      <xdr:rowOff>161925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66725" y="400050"/>
          <a:ext cx="1847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Passeig de Gràcia, 105, 3r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08008 Barcelona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Tel. 934 849 900</a:t>
          </a:r>
        </a:p>
        <a:p>
          <a:pPr algn="l" rtl="0">
            <a:lnSpc>
              <a:spcPts val="600"/>
            </a:lnSpc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NeueLT Std"/>
            </a:rPr>
            <a:t>Fax 934 849 888</a:t>
          </a:r>
        </a:p>
        <a:p>
          <a:pPr algn="l" rtl="0"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*"/>
            </a:rPr>
            <a:t>www.catalunya.com</a:t>
          </a:r>
        </a:p>
        <a:p>
          <a:pPr algn="l" rtl="0">
            <a:defRPr sz="1000"/>
          </a:pPr>
          <a:r>
            <a:rPr lang="ca-ES" sz="600" b="0" i="0" u="none" strike="noStrike" baseline="0">
              <a:solidFill>
                <a:srgbClr val="000000"/>
              </a:solidFill>
              <a:latin typeface="Helvetica*"/>
            </a:rPr>
            <a:t>http://act.gencat.cat/transparencia</a:t>
          </a:r>
        </a:p>
        <a:p>
          <a:pPr algn="l" rtl="0"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  <a:p>
          <a:pPr algn="l" rtl="0">
            <a:lnSpc>
              <a:spcPts val="600"/>
            </a:lnSpc>
            <a:defRPr sz="1000"/>
          </a:pPr>
          <a:endParaRPr lang="ca-ES" sz="600" b="0" i="0" u="none" strike="noStrike" baseline="0">
            <a:solidFill>
              <a:srgbClr val="000000"/>
            </a:solidFill>
            <a:latin typeface="Helvetica*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vern.cat/salapremsa/notes-premsa/421024/catalunya-promociona-boston-nova-york-potenciar-recuperacio-del-mercat-turistic-nord-america" TargetMode="External"/><Relationship Id="rId3" Type="http://schemas.openxmlformats.org/officeDocument/2006/relationships/hyperlink" Target="https://govern.cat/salapremsa/notes-premsa/426682/catalunya-promociona-primera-vegada-loferta-turisme-enogastronomic-al-napa-valley-festival" TargetMode="External"/><Relationship Id="rId7" Type="http://schemas.openxmlformats.org/officeDocument/2006/relationships/hyperlink" Target="https://govern.cat/salapremsa/notes-premsa/454802/catalunya-promou-londres-nou-model-turistic-regenerador-que-impulsan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govern.cat/salapremsa/notes-premsa/422354/catalunya-aposta-potenciar-turisme-cultural-turistes-francesos" TargetMode="External"/><Relationship Id="rId1" Type="http://schemas.openxmlformats.org/officeDocument/2006/relationships/hyperlink" Target="https://govern.cat/salapremsa/notes-premsa/415670/catalunya-promociona-seva-oferta-turistica-al-mercat-nord-america" TargetMode="External"/><Relationship Id="rId6" Type="http://schemas.openxmlformats.org/officeDocument/2006/relationships/hyperlink" Target="https://govern.cat/salapremsa/notes-premsa/422354/catalunya-aposta-potenciar-turisme-cultural-turistes-franceso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govern.cat/salapremsa/notes-premsa/454802/catalunya-promou-londres-nou-model-turistic-regenerador-que-impulsant" TargetMode="External"/><Relationship Id="rId10" Type="http://schemas.openxmlformats.org/officeDocument/2006/relationships/hyperlink" Target="https://govern.cat/salapremsa/notes-premsa/586682/govern-posiciona-catalunya-destinacio-turistica-sostenible-itb-berlin" TargetMode="External"/><Relationship Id="rId4" Type="http://schemas.openxmlformats.org/officeDocument/2006/relationships/hyperlink" Target="https://govern.cat/salapremsa/notes-premsa/415125/la-generalitat-promociona-catalunya-a-la-fira-world-travel-market-de-londres" TargetMode="External"/><Relationship Id="rId9" Type="http://schemas.openxmlformats.org/officeDocument/2006/relationships/hyperlink" Target="https://govern.cat/salapremsa/notes-premsa/563402/catalunya-dona-coneixer-seva-oferta-turisme-nautic-lond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="70" zoomScaleNormal="70" zoomScaleSheetLayoutView="100" workbookViewId="0">
      <selection activeCell="D5" sqref="D5"/>
    </sheetView>
  </sheetViews>
  <sheetFormatPr defaultColWidth="11.42578125" defaultRowHeight="15"/>
  <cols>
    <col min="1" max="1" width="11.42578125" style="6"/>
    <col min="2" max="2" width="30.7109375" style="4" customWidth="1"/>
    <col min="3" max="3" width="24.85546875" style="4" customWidth="1"/>
    <col min="4" max="5" width="15.7109375" style="4" customWidth="1"/>
    <col min="6" max="6" width="20.7109375" style="4" customWidth="1"/>
    <col min="7" max="7" width="30.140625" style="4" customWidth="1"/>
    <col min="8" max="8" width="41.140625" style="5" customWidth="1"/>
    <col min="9" max="9" width="28.5703125" style="5" customWidth="1"/>
    <col min="10" max="13" width="15.7109375" style="5" customWidth="1"/>
    <col min="14" max="14" width="24.28515625" style="5" customWidth="1"/>
    <col min="15" max="15" width="19.7109375" style="4" customWidth="1"/>
    <col min="16" max="16384" width="11.42578125" style="4"/>
  </cols>
  <sheetData>
    <row r="1" spans="1:15"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</row>
    <row r="2" spans="1:15"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3"/>
    </row>
    <row r="3" spans="1:15">
      <c r="B3" s="1"/>
      <c r="C3" s="1"/>
      <c r="D3" s="1"/>
      <c r="E3" s="1"/>
      <c r="F3" s="1"/>
      <c r="G3" s="1"/>
      <c r="H3" s="2" t="s">
        <v>0</v>
      </c>
      <c r="I3" s="2"/>
      <c r="J3" s="2"/>
      <c r="K3" s="2"/>
      <c r="L3" s="2"/>
      <c r="M3" s="2"/>
      <c r="N3" s="2"/>
      <c r="O3" s="3"/>
    </row>
    <row r="4" spans="1:15"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/>
    </row>
    <row r="5" spans="1:15">
      <c r="B5" s="1"/>
      <c r="C5" s="1"/>
      <c r="D5" s="1"/>
      <c r="E5" s="1"/>
      <c r="F5" s="1"/>
      <c r="G5" s="1"/>
      <c r="H5" s="2"/>
      <c r="I5" s="60" t="s">
        <v>1</v>
      </c>
      <c r="J5" s="2"/>
      <c r="K5" s="2"/>
      <c r="L5" s="2"/>
      <c r="M5" s="2"/>
      <c r="N5" s="2"/>
      <c r="O5" s="3"/>
    </row>
    <row r="6" spans="1:15"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3"/>
    </row>
    <row r="7" spans="1:15" s="11" customFormat="1" ht="18">
      <c r="A7" s="7"/>
      <c r="B7" s="8" t="s">
        <v>2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10"/>
    </row>
    <row r="8" spans="1:15" s="11" customFormat="1" ht="14.25">
      <c r="A8" s="7"/>
      <c r="B8" s="12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0"/>
    </row>
    <row r="9" spans="1:15" s="22" customFormat="1" ht="28.5">
      <c r="A9" s="14"/>
      <c r="B9" s="15" t="s">
        <v>3</v>
      </c>
      <c r="C9" s="16" t="s">
        <v>4</v>
      </c>
      <c r="D9" s="16" t="s">
        <v>5</v>
      </c>
      <c r="E9" s="16" t="s">
        <v>6</v>
      </c>
      <c r="F9" s="17" t="s">
        <v>7</v>
      </c>
      <c r="G9" s="18" t="s">
        <v>8</v>
      </c>
      <c r="H9" s="19" t="s">
        <v>9</v>
      </c>
      <c r="I9" s="20" t="s">
        <v>10</v>
      </c>
      <c r="J9" s="43" t="s">
        <v>11</v>
      </c>
      <c r="K9" s="43" t="s">
        <v>12</v>
      </c>
      <c r="L9" s="15" t="s">
        <v>13</v>
      </c>
      <c r="M9" s="43" t="s">
        <v>14</v>
      </c>
      <c r="N9" s="18" t="s">
        <v>15</v>
      </c>
      <c r="O9" s="21" t="s">
        <v>16</v>
      </c>
    </row>
    <row r="10" spans="1:15" s="31" customFormat="1" ht="60">
      <c r="A10" s="26"/>
      <c r="B10" s="27" t="s">
        <v>17</v>
      </c>
      <c r="C10" s="27" t="s">
        <v>18</v>
      </c>
      <c r="D10" s="27" t="s">
        <v>19</v>
      </c>
      <c r="E10" s="27" t="s">
        <v>20</v>
      </c>
      <c r="F10" s="27" t="s">
        <v>21</v>
      </c>
      <c r="G10" s="27" t="s">
        <v>22</v>
      </c>
      <c r="H10" s="32" t="s">
        <v>23</v>
      </c>
      <c r="I10" s="27" t="s">
        <v>24</v>
      </c>
      <c r="J10" s="28">
        <v>121.17</v>
      </c>
      <c r="K10" s="28">
        <v>440</v>
      </c>
      <c r="L10" s="28">
        <v>199.98</v>
      </c>
      <c r="M10" s="28">
        <v>236.93</v>
      </c>
      <c r="N10" s="29" t="s">
        <v>25</v>
      </c>
      <c r="O10" s="30"/>
    </row>
    <row r="11" spans="1:15" s="31" customFormat="1" ht="76.5" customHeight="1">
      <c r="A11" s="26"/>
      <c r="B11" s="27" t="s">
        <v>17</v>
      </c>
      <c r="C11" s="27" t="s">
        <v>18</v>
      </c>
      <c r="D11" s="27" t="s">
        <v>26</v>
      </c>
      <c r="E11" s="27" t="s">
        <v>27</v>
      </c>
      <c r="F11" s="27" t="s">
        <v>28</v>
      </c>
      <c r="G11" s="27" t="s">
        <v>29</v>
      </c>
      <c r="H11" s="32" t="s">
        <v>30</v>
      </c>
      <c r="I11" s="27" t="s">
        <v>24</v>
      </c>
      <c r="J11" s="28">
        <v>103.89</v>
      </c>
      <c r="K11" s="28">
        <v>1132.6599999999999</v>
      </c>
      <c r="L11" s="33">
        <v>1871.74</v>
      </c>
      <c r="M11" s="29">
        <v>277.60000000000002</v>
      </c>
      <c r="N11" s="29" t="s">
        <v>31</v>
      </c>
      <c r="O11" s="30"/>
    </row>
    <row r="12" spans="1:15" s="25" customFormat="1" ht="69" customHeight="1">
      <c r="A12" s="24"/>
      <c r="B12" s="27" t="s">
        <v>32</v>
      </c>
      <c r="C12" s="23" t="s">
        <v>33</v>
      </c>
      <c r="D12" s="34" t="s">
        <v>34</v>
      </c>
      <c r="E12" s="34" t="s">
        <v>35</v>
      </c>
      <c r="F12" s="34" t="s">
        <v>36</v>
      </c>
      <c r="G12" s="34" t="s">
        <v>37</v>
      </c>
      <c r="H12" s="34" t="s">
        <v>38</v>
      </c>
      <c r="I12" s="34" t="s">
        <v>38</v>
      </c>
      <c r="J12" s="35">
        <v>279</v>
      </c>
      <c r="K12" s="35">
        <v>1050</v>
      </c>
      <c r="L12" s="36">
        <v>1861.15</v>
      </c>
      <c r="M12" s="35">
        <v>354.12</v>
      </c>
      <c r="N12" s="35" t="s">
        <v>39</v>
      </c>
      <c r="O12" s="37"/>
    </row>
    <row r="13" spans="1:15" s="25" customFormat="1" ht="45">
      <c r="A13" s="24"/>
      <c r="B13" s="27" t="s">
        <v>32</v>
      </c>
      <c r="C13" s="23" t="s">
        <v>33</v>
      </c>
      <c r="D13" s="34" t="s">
        <v>40</v>
      </c>
      <c r="E13" s="34" t="s">
        <v>41</v>
      </c>
      <c r="F13" s="34" t="s">
        <v>42</v>
      </c>
      <c r="G13" s="34" t="s">
        <v>43</v>
      </c>
      <c r="H13" s="34" t="s">
        <v>38</v>
      </c>
      <c r="I13" s="34" t="s">
        <v>38</v>
      </c>
      <c r="J13" s="35">
        <v>114</v>
      </c>
      <c r="K13" s="35">
        <v>179.25</v>
      </c>
      <c r="L13" s="35">
        <v>48.17</v>
      </c>
      <c r="M13" s="35">
        <v>50.07</v>
      </c>
      <c r="N13" s="35" t="s">
        <v>44</v>
      </c>
      <c r="O13" s="37"/>
    </row>
    <row r="14" spans="1:15" s="25" customFormat="1" ht="45" customHeight="1">
      <c r="A14" s="24"/>
      <c r="B14" s="27" t="s">
        <v>32</v>
      </c>
      <c r="C14" s="23" t="s">
        <v>33</v>
      </c>
      <c r="D14" s="34" t="s">
        <v>45</v>
      </c>
      <c r="E14" s="34" t="s">
        <v>46</v>
      </c>
      <c r="F14" s="34" t="s">
        <v>47</v>
      </c>
      <c r="G14" s="34" t="s">
        <v>48</v>
      </c>
      <c r="H14" s="34" t="s">
        <v>38</v>
      </c>
      <c r="I14" s="34" t="s">
        <v>38</v>
      </c>
      <c r="J14" s="35">
        <v>38</v>
      </c>
      <c r="K14" s="35">
        <v>0</v>
      </c>
      <c r="L14" s="35">
        <v>43.12</v>
      </c>
      <c r="M14" s="35">
        <v>43.220000000000006</v>
      </c>
      <c r="N14" s="35" t="s">
        <v>49</v>
      </c>
      <c r="O14" s="37"/>
    </row>
    <row r="15" spans="1:15" s="25" customFormat="1" ht="105">
      <c r="A15" s="24"/>
      <c r="B15" s="34" t="s">
        <v>32</v>
      </c>
      <c r="C15" s="38" t="s">
        <v>33</v>
      </c>
      <c r="D15" s="34" t="s">
        <v>50</v>
      </c>
      <c r="E15" s="34" t="s">
        <v>51</v>
      </c>
      <c r="F15" s="34" t="s">
        <v>52</v>
      </c>
      <c r="G15" s="34" t="s">
        <v>53</v>
      </c>
      <c r="H15" s="34" t="s">
        <v>38</v>
      </c>
      <c r="I15" s="34" t="s">
        <v>38</v>
      </c>
      <c r="J15" s="35">
        <v>250</v>
      </c>
      <c r="K15" s="35">
        <v>529.08000000000004</v>
      </c>
      <c r="L15" s="35">
        <v>464.01</v>
      </c>
      <c r="M15" s="35">
        <v>232.71</v>
      </c>
      <c r="N15" s="35" t="s">
        <v>54</v>
      </c>
      <c r="O15" s="37"/>
    </row>
    <row r="16" spans="1:15" s="25" customFormat="1" ht="60">
      <c r="A16" s="24"/>
      <c r="B16" s="27" t="s">
        <v>17</v>
      </c>
      <c r="C16" s="23" t="s">
        <v>18</v>
      </c>
      <c r="D16" s="34" t="s">
        <v>55</v>
      </c>
      <c r="E16" s="34" t="s">
        <v>56</v>
      </c>
      <c r="F16" s="34" t="s">
        <v>57</v>
      </c>
      <c r="G16" s="34" t="s">
        <v>58</v>
      </c>
      <c r="H16" s="39" t="s">
        <v>59</v>
      </c>
      <c r="I16" s="34" t="s">
        <v>60</v>
      </c>
      <c r="J16" s="35">
        <v>183.39</v>
      </c>
      <c r="K16" s="35">
        <v>836.53</v>
      </c>
      <c r="L16" s="35">
        <v>2154</v>
      </c>
      <c r="M16" s="35">
        <v>430.22</v>
      </c>
      <c r="N16" s="35" t="s">
        <v>61</v>
      </c>
      <c r="O16" s="37"/>
    </row>
    <row r="17" spans="1:15" s="25" customFormat="1" ht="47.25" customHeight="1">
      <c r="A17" s="24"/>
      <c r="B17" s="27" t="s">
        <v>17</v>
      </c>
      <c r="C17" s="23" t="s">
        <v>18</v>
      </c>
      <c r="D17" s="34" t="s">
        <v>62</v>
      </c>
      <c r="E17" s="34" t="s">
        <v>63</v>
      </c>
      <c r="F17" s="34" t="s">
        <v>64</v>
      </c>
      <c r="G17" s="34" t="s">
        <v>65</v>
      </c>
      <c r="H17" s="34" t="s">
        <v>60</v>
      </c>
      <c r="I17" s="34" t="s">
        <v>60</v>
      </c>
      <c r="J17" s="35">
        <v>64</v>
      </c>
      <c r="K17" s="35">
        <v>430</v>
      </c>
      <c r="L17" s="35">
        <v>450.43</v>
      </c>
      <c r="M17" s="35">
        <v>106.8</v>
      </c>
      <c r="N17" s="35" t="s">
        <v>66</v>
      </c>
      <c r="O17" s="37"/>
    </row>
    <row r="18" spans="1:15" s="25" customFormat="1" ht="47.25" customHeight="1">
      <c r="A18" s="24"/>
      <c r="B18" s="34" t="s">
        <v>32</v>
      </c>
      <c r="C18" s="38" t="s">
        <v>33</v>
      </c>
      <c r="D18" s="34" t="s">
        <v>62</v>
      </c>
      <c r="E18" s="34" t="s">
        <v>67</v>
      </c>
      <c r="F18" s="34" t="s">
        <v>68</v>
      </c>
      <c r="G18" s="34" t="s">
        <v>69</v>
      </c>
      <c r="H18" s="34" t="s">
        <v>38</v>
      </c>
      <c r="I18" s="34" t="s">
        <v>38</v>
      </c>
      <c r="J18" s="35">
        <v>152</v>
      </c>
      <c r="K18" s="35">
        <v>378.04</v>
      </c>
      <c r="L18" s="35">
        <v>718.31</v>
      </c>
      <c r="M18" s="35">
        <v>325.92</v>
      </c>
      <c r="N18" s="35" t="s">
        <v>70</v>
      </c>
      <c r="O18" s="37"/>
    </row>
    <row r="19" spans="1:15" s="25" customFormat="1" ht="65.25" customHeight="1">
      <c r="A19" s="24"/>
      <c r="B19" s="38" t="s">
        <v>17</v>
      </c>
      <c r="C19" s="34" t="s">
        <v>18</v>
      </c>
      <c r="D19" s="34" t="s">
        <v>71</v>
      </c>
      <c r="E19" s="34" t="s">
        <v>72</v>
      </c>
      <c r="F19" s="34" t="s">
        <v>73</v>
      </c>
      <c r="G19" s="34" t="s">
        <v>74</v>
      </c>
      <c r="H19" s="39" t="s">
        <v>75</v>
      </c>
      <c r="I19" s="34" t="s">
        <v>38</v>
      </c>
      <c r="J19" s="35">
        <v>46.1</v>
      </c>
      <c r="K19" s="35">
        <v>292.88</v>
      </c>
      <c r="L19" s="35">
        <v>47.59</v>
      </c>
      <c r="M19" s="35">
        <v>31.6</v>
      </c>
      <c r="N19" s="35" t="s">
        <v>66</v>
      </c>
      <c r="O19" s="37"/>
    </row>
    <row r="20" spans="1:15" s="25" customFormat="1" ht="45">
      <c r="A20" s="24"/>
      <c r="B20" s="34" t="s">
        <v>32</v>
      </c>
      <c r="C20" s="38" t="s">
        <v>33</v>
      </c>
      <c r="D20" s="34" t="s">
        <v>71</v>
      </c>
      <c r="E20" s="34" t="s">
        <v>72</v>
      </c>
      <c r="F20" s="34" t="s">
        <v>73</v>
      </c>
      <c r="G20" s="34" t="s">
        <v>74</v>
      </c>
      <c r="H20" s="39" t="s">
        <v>75</v>
      </c>
      <c r="I20" s="34" t="s">
        <v>38</v>
      </c>
      <c r="J20" s="35">
        <v>38</v>
      </c>
      <c r="K20" s="35">
        <v>292.88</v>
      </c>
      <c r="L20" s="35">
        <v>17.420000000000002</v>
      </c>
      <c r="M20" s="35">
        <v>104.65</v>
      </c>
      <c r="N20" s="35" t="s">
        <v>76</v>
      </c>
      <c r="O20" s="37"/>
    </row>
    <row r="21" spans="1:15" s="25" customFormat="1" ht="47.25" customHeight="1">
      <c r="A21" s="24"/>
      <c r="B21" s="34" t="s">
        <v>32</v>
      </c>
      <c r="C21" s="38" t="s">
        <v>33</v>
      </c>
      <c r="D21" s="34" t="s">
        <v>77</v>
      </c>
      <c r="E21" s="34" t="s">
        <v>78</v>
      </c>
      <c r="F21" s="34" t="s">
        <v>79</v>
      </c>
      <c r="G21" s="34" t="s">
        <v>80</v>
      </c>
      <c r="H21" s="34" t="s">
        <v>38</v>
      </c>
      <c r="I21" s="34" t="s">
        <v>38</v>
      </c>
      <c r="J21" s="35">
        <v>38</v>
      </c>
      <c r="K21" s="35">
        <v>180</v>
      </c>
      <c r="L21" s="35">
        <v>600</v>
      </c>
      <c r="M21" s="35">
        <v>82.6</v>
      </c>
      <c r="N21" s="35" t="s">
        <v>81</v>
      </c>
      <c r="O21" s="37"/>
    </row>
    <row r="22" spans="1:15" s="25" customFormat="1" ht="60">
      <c r="A22" s="24"/>
      <c r="B22" s="34" t="s">
        <v>32</v>
      </c>
      <c r="C22" s="38" t="s">
        <v>33</v>
      </c>
      <c r="D22" s="34" t="s">
        <v>82</v>
      </c>
      <c r="E22" s="34" t="s">
        <v>83</v>
      </c>
      <c r="F22" s="34" t="s">
        <v>84</v>
      </c>
      <c r="G22" s="34" t="s">
        <v>85</v>
      </c>
      <c r="H22" s="39" t="s">
        <v>86</v>
      </c>
      <c r="I22" s="34" t="s">
        <v>60</v>
      </c>
      <c r="J22" s="35">
        <v>650</v>
      </c>
      <c r="K22" s="35">
        <v>1067.8399999999999</v>
      </c>
      <c r="L22" s="35">
        <v>1304.48</v>
      </c>
      <c r="M22" s="35">
        <v>264.67</v>
      </c>
      <c r="N22" s="35" t="s">
        <v>87</v>
      </c>
      <c r="O22" s="37"/>
    </row>
    <row r="23" spans="1:15" s="25" customFormat="1" ht="57.75" customHeight="1">
      <c r="A23" s="24"/>
      <c r="B23" s="38" t="s">
        <v>17</v>
      </c>
      <c r="C23" s="34" t="s">
        <v>18</v>
      </c>
      <c r="D23" s="34" t="s">
        <v>88</v>
      </c>
      <c r="E23" s="34" t="s">
        <v>89</v>
      </c>
      <c r="F23" s="34" t="s">
        <v>90</v>
      </c>
      <c r="G23" s="34" t="s">
        <v>91</v>
      </c>
      <c r="H23" s="34" t="s">
        <v>60</v>
      </c>
      <c r="I23" s="35" t="s">
        <v>60</v>
      </c>
      <c r="J23" s="35">
        <v>59.86</v>
      </c>
      <c r="K23" s="35">
        <v>744.65</v>
      </c>
      <c r="L23" s="35">
        <v>1757.04</v>
      </c>
      <c r="M23" s="35">
        <v>111.83</v>
      </c>
      <c r="N23" s="40" t="s">
        <v>66</v>
      </c>
      <c r="O23" s="37"/>
    </row>
    <row r="24" spans="1:15" s="25" customFormat="1" ht="45">
      <c r="A24" s="24"/>
      <c r="B24" s="34" t="s">
        <v>32</v>
      </c>
      <c r="C24" s="38" t="s">
        <v>33</v>
      </c>
      <c r="D24" s="34" t="s">
        <v>92</v>
      </c>
      <c r="E24" s="34" t="s">
        <v>93</v>
      </c>
      <c r="F24" s="34" t="s">
        <v>94</v>
      </c>
      <c r="G24" s="34" t="s">
        <v>95</v>
      </c>
      <c r="H24" s="34" t="s">
        <v>38</v>
      </c>
      <c r="I24" s="34" t="s">
        <v>38</v>
      </c>
      <c r="J24" s="35">
        <v>88</v>
      </c>
      <c r="K24" s="35">
        <v>435.95</v>
      </c>
      <c r="L24" s="35">
        <v>148</v>
      </c>
      <c r="M24" s="35">
        <v>21.9</v>
      </c>
      <c r="N24" s="35" t="s">
        <v>96</v>
      </c>
      <c r="O24" s="37"/>
    </row>
    <row r="25" spans="1:15" s="25" customFormat="1" ht="45">
      <c r="A25" s="24"/>
      <c r="B25" s="34" t="s">
        <v>32</v>
      </c>
      <c r="C25" s="38" t="s">
        <v>33</v>
      </c>
      <c r="D25" s="34" t="s">
        <v>97</v>
      </c>
      <c r="E25" s="34" t="s">
        <v>98</v>
      </c>
      <c r="F25" s="34" t="s">
        <v>99</v>
      </c>
      <c r="G25" s="34" t="s">
        <v>100</v>
      </c>
      <c r="H25" s="34" t="s">
        <v>38</v>
      </c>
      <c r="I25" s="34" t="s">
        <v>38</v>
      </c>
      <c r="J25" s="35">
        <v>114</v>
      </c>
      <c r="K25" s="35">
        <v>0</v>
      </c>
      <c r="L25" s="35">
        <v>26.48</v>
      </c>
      <c r="M25" s="35">
        <v>122.66</v>
      </c>
      <c r="N25" s="35" t="s">
        <v>101</v>
      </c>
      <c r="O25" s="37"/>
    </row>
    <row r="26" spans="1:15" s="25" customFormat="1" ht="70.5" customHeight="1">
      <c r="A26" s="24"/>
      <c r="B26" s="34" t="s">
        <v>17</v>
      </c>
      <c r="C26" s="38" t="s">
        <v>18</v>
      </c>
      <c r="D26" s="34" t="s">
        <v>102</v>
      </c>
      <c r="E26" s="34" t="s">
        <v>103</v>
      </c>
      <c r="F26" s="34" t="s">
        <v>21</v>
      </c>
      <c r="G26" s="34" t="s">
        <v>104</v>
      </c>
      <c r="H26" s="39" t="s">
        <v>105</v>
      </c>
      <c r="I26" s="34" t="s">
        <v>60</v>
      </c>
      <c r="J26" s="35">
        <v>134.13999999999999</v>
      </c>
      <c r="K26" s="35">
        <v>426.33</v>
      </c>
      <c r="L26" s="35">
        <v>52.89</v>
      </c>
      <c r="M26" s="35">
        <v>260.95</v>
      </c>
      <c r="N26" s="35" t="s">
        <v>106</v>
      </c>
      <c r="O26" s="37"/>
    </row>
    <row r="27" spans="1:15" s="25" customFormat="1" ht="69.75" customHeight="1">
      <c r="A27" s="24"/>
      <c r="B27" s="34" t="s">
        <v>32</v>
      </c>
      <c r="C27" s="38" t="s">
        <v>33</v>
      </c>
      <c r="D27" s="34" t="s">
        <v>102</v>
      </c>
      <c r="E27" s="34" t="s">
        <v>103</v>
      </c>
      <c r="F27" s="34" t="s">
        <v>21</v>
      </c>
      <c r="G27" s="34" t="s">
        <v>104</v>
      </c>
      <c r="H27" s="39" t="s">
        <v>105</v>
      </c>
      <c r="I27" s="34" t="s">
        <v>38</v>
      </c>
      <c r="J27" s="35">
        <v>152</v>
      </c>
      <c r="K27" s="35">
        <v>426.33</v>
      </c>
      <c r="L27" s="35">
        <v>52.89</v>
      </c>
      <c r="M27" s="35">
        <v>319.68</v>
      </c>
      <c r="N27" s="35" t="s">
        <v>107</v>
      </c>
      <c r="O27" s="37"/>
    </row>
    <row r="28" spans="1:15" s="25" customFormat="1" ht="69.75" customHeight="1">
      <c r="A28" s="24"/>
      <c r="B28" s="34" t="s">
        <v>17</v>
      </c>
      <c r="C28" s="38" t="s">
        <v>18</v>
      </c>
      <c r="D28" s="34" t="s">
        <v>108</v>
      </c>
      <c r="E28" s="34" t="s">
        <v>109</v>
      </c>
      <c r="F28" s="34" t="s">
        <v>110</v>
      </c>
      <c r="G28" s="34" t="s">
        <v>111</v>
      </c>
      <c r="H28" s="39"/>
      <c r="I28" s="34"/>
      <c r="J28" s="35">
        <f>16.9+10+11.6</f>
        <v>38.5</v>
      </c>
      <c r="K28" s="35">
        <v>127.66</v>
      </c>
      <c r="L28" s="35">
        <v>132.44</v>
      </c>
      <c r="M28" s="35">
        <f>30.65+35.05</f>
        <v>65.699999999999989</v>
      </c>
      <c r="N28" s="35" t="s">
        <v>66</v>
      </c>
      <c r="O28" s="37"/>
    </row>
    <row r="29" spans="1:15" s="25" customFormat="1" ht="69.75" customHeight="1">
      <c r="A29" s="24"/>
      <c r="B29" s="34" t="s">
        <v>17</v>
      </c>
      <c r="C29" s="38" t="s">
        <v>18</v>
      </c>
      <c r="D29" s="34" t="s">
        <v>112</v>
      </c>
      <c r="E29" s="34" t="s">
        <v>113</v>
      </c>
      <c r="F29" s="34" t="s">
        <v>114</v>
      </c>
      <c r="G29" s="34" t="s">
        <v>115</v>
      </c>
      <c r="H29" s="39"/>
      <c r="I29" s="34"/>
      <c r="J29" s="35">
        <f>23.1+9.45+27</f>
        <v>59.55</v>
      </c>
      <c r="K29" s="35">
        <v>156</v>
      </c>
      <c r="L29" s="35">
        <v>120.98</v>
      </c>
      <c r="M29" s="35">
        <f>40+3.6+54</f>
        <v>97.6</v>
      </c>
      <c r="N29" s="35" t="s">
        <v>116</v>
      </c>
      <c r="O29" s="37"/>
    </row>
    <row r="30" spans="1:15" s="25" customFormat="1" ht="69.75" customHeight="1">
      <c r="A30" s="24"/>
      <c r="B30" s="34" t="s">
        <v>32</v>
      </c>
      <c r="C30" s="38" t="s">
        <v>33</v>
      </c>
      <c r="D30" s="34" t="s">
        <v>117</v>
      </c>
      <c r="E30" s="34" t="s">
        <v>117</v>
      </c>
      <c r="F30" s="34" t="s">
        <v>118</v>
      </c>
      <c r="G30" s="34" t="s">
        <v>119</v>
      </c>
      <c r="H30" s="39"/>
      <c r="I30" s="34" t="s">
        <v>38</v>
      </c>
      <c r="J30" s="34" t="s">
        <v>38</v>
      </c>
      <c r="K30" s="34" t="s">
        <v>38</v>
      </c>
      <c r="L30" s="35">
        <v>236.4</v>
      </c>
      <c r="M30" s="34" t="s">
        <v>38</v>
      </c>
      <c r="N30" s="34" t="s">
        <v>38</v>
      </c>
      <c r="O30" s="37"/>
    </row>
    <row r="31" spans="1:15" s="25" customFormat="1" ht="69.75" customHeight="1">
      <c r="A31" s="24"/>
      <c r="B31" s="34" t="s">
        <v>17</v>
      </c>
      <c r="C31" s="38" t="s">
        <v>33</v>
      </c>
      <c r="D31" s="34" t="s">
        <v>120</v>
      </c>
      <c r="E31" s="34" t="s">
        <v>121</v>
      </c>
      <c r="F31" s="34" t="s">
        <v>122</v>
      </c>
      <c r="G31" s="34" t="s">
        <v>123</v>
      </c>
      <c r="H31" s="39" t="s">
        <v>124</v>
      </c>
      <c r="I31" s="34" t="s">
        <v>38</v>
      </c>
      <c r="J31" s="35">
        <f>61.86+9.56</f>
        <v>71.42</v>
      </c>
      <c r="K31" s="35">
        <f>(229*1.1)*2</f>
        <v>503.80000000000007</v>
      </c>
      <c r="L31" s="35">
        <f>42.36+96.99</f>
        <v>139.35</v>
      </c>
      <c r="M31" s="35">
        <f>15.78+67.9+81</f>
        <v>164.68</v>
      </c>
      <c r="N31" s="35" t="s">
        <v>125</v>
      </c>
      <c r="O31" s="37"/>
    </row>
    <row r="32" spans="1:15" s="25" customFormat="1" ht="69.75" customHeight="1">
      <c r="A32" s="24"/>
      <c r="B32" s="34" t="s">
        <v>32</v>
      </c>
      <c r="C32" s="38" t="s">
        <v>33</v>
      </c>
      <c r="D32" s="34" t="s">
        <v>120</v>
      </c>
      <c r="E32" s="34" t="s">
        <v>126</v>
      </c>
      <c r="F32" s="34" t="s">
        <v>122</v>
      </c>
      <c r="G32" s="34" t="s">
        <v>123</v>
      </c>
      <c r="H32" s="39" t="s">
        <v>124</v>
      </c>
      <c r="I32" s="34" t="s">
        <v>38</v>
      </c>
      <c r="J32" s="35">
        <v>266</v>
      </c>
      <c r="K32" s="35">
        <v>755.7</v>
      </c>
      <c r="L32" s="35">
        <v>110.35</v>
      </c>
      <c r="M32" s="35">
        <v>159.27000000000001</v>
      </c>
      <c r="N32" s="35" t="s">
        <v>127</v>
      </c>
      <c r="O32" s="37"/>
    </row>
    <row r="33" spans="1:15" s="25" customFormat="1" ht="69.75" customHeight="1">
      <c r="A33" s="24"/>
      <c r="B33" s="34" t="s">
        <v>32</v>
      </c>
      <c r="C33" s="38" t="s">
        <v>33</v>
      </c>
      <c r="D33" s="34" t="s">
        <v>128</v>
      </c>
      <c r="E33" s="34" t="s">
        <v>129</v>
      </c>
      <c r="F33" s="34" t="s">
        <v>130</v>
      </c>
      <c r="G33" s="34" t="s">
        <v>131</v>
      </c>
      <c r="H33" s="39"/>
      <c r="I33" s="34" t="s">
        <v>38</v>
      </c>
      <c r="J33" s="34" t="s">
        <v>38</v>
      </c>
      <c r="K33" s="35">
        <v>185.64</v>
      </c>
      <c r="L33" s="35">
        <v>197.98</v>
      </c>
      <c r="M33" s="35">
        <v>61.73</v>
      </c>
      <c r="N33" s="35" t="s">
        <v>101</v>
      </c>
      <c r="O33" s="37"/>
    </row>
    <row r="34" spans="1:15" s="25" customFormat="1" ht="69.75" customHeight="1">
      <c r="A34" s="24"/>
      <c r="B34" s="34" t="s">
        <v>32</v>
      </c>
      <c r="C34" s="38" t="s">
        <v>33</v>
      </c>
      <c r="D34" s="34" t="s">
        <v>132</v>
      </c>
      <c r="E34" s="34" t="s">
        <v>133</v>
      </c>
      <c r="F34" s="34" t="s">
        <v>134</v>
      </c>
      <c r="G34" s="34" t="s">
        <v>135</v>
      </c>
      <c r="H34" s="39" t="s">
        <v>136</v>
      </c>
      <c r="I34" s="34" t="s">
        <v>38</v>
      </c>
      <c r="J34" s="35">
        <v>304</v>
      </c>
      <c r="K34" s="35">
        <v>712</v>
      </c>
      <c r="L34" s="35">
        <v>1535.83</v>
      </c>
      <c r="M34" s="35">
        <v>155.33000000000001</v>
      </c>
      <c r="N34" s="35" t="s">
        <v>137</v>
      </c>
      <c r="O34" s="37"/>
    </row>
    <row r="35" spans="1:15" s="25" customFormat="1" ht="76.5" customHeight="1">
      <c r="A35" s="24"/>
      <c r="B35" s="34" t="s">
        <v>17</v>
      </c>
      <c r="C35" s="38" t="s">
        <v>18</v>
      </c>
      <c r="D35" s="34" t="s">
        <v>133</v>
      </c>
      <c r="E35" s="34" t="s">
        <v>138</v>
      </c>
      <c r="F35" s="34" t="s">
        <v>73</v>
      </c>
      <c r="G35" s="34" t="s">
        <v>139</v>
      </c>
      <c r="H35" s="39"/>
      <c r="I35" s="34"/>
      <c r="J35" s="35">
        <v>35.130000000000003</v>
      </c>
      <c r="K35" s="35">
        <v>310.96499999999997</v>
      </c>
      <c r="L35" s="35">
        <v>295.39</v>
      </c>
      <c r="M35" s="35">
        <v>134.4</v>
      </c>
      <c r="N35" s="35" t="s">
        <v>101</v>
      </c>
      <c r="O35" s="37"/>
    </row>
    <row r="36" spans="1:15" s="25" customFormat="1" ht="69.75" customHeight="1">
      <c r="A36" s="24"/>
      <c r="B36" s="34" t="s">
        <v>32</v>
      </c>
      <c r="C36" s="38" t="s">
        <v>33</v>
      </c>
      <c r="D36" s="34" t="s">
        <v>140</v>
      </c>
      <c r="E36" s="34" t="s">
        <v>141</v>
      </c>
      <c r="F36" s="34" t="s">
        <v>142</v>
      </c>
      <c r="G36" s="34" t="s">
        <v>143</v>
      </c>
      <c r="H36" s="39"/>
      <c r="I36" s="34" t="s">
        <v>38</v>
      </c>
      <c r="J36" s="35">
        <v>152</v>
      </c>
      <c r="K36" s="35" t="s">
        <v>38</v>
      </c>
      <c r="L36" s="35">
        <v>609.5</v>
      </c>
      <c r="M36" s="35">
        <v>24.39</v>
      </c>
      <c r="N36" s="35" t="s">
        <v>144</v>
      </c>
      <c r="O36" s="37"/>
    </row>
    <row r="37" spans="1:15" s="25" customFormat="1" ht="69.75" customHeight="1">
      <c r="A37" s="24"/>
      <c r="B37" s="34" t="s">
        <v>32</v>
      </c>
      <c r="C37" s="38" t="s">
        <v>33</v>
      </c>
      <c r="D37" s="34" t="s">
        <v>145</v>
      </c>
      <c r="E37" s="34" t="s">
        <v>146</v>
      </c>
      <c r="F37" s="34" t="s">
        <v>42</v>
      </c>
      <c r="G37" s="34" t="s">
        <v>147</v>
      </c>
      <c r="H37" s="39"/>
      <c r="I37" s="34" t="s">
        <v>38</v>
      </c>
      <c r="J37" s="35">
        <v>152</v>
      </c>
      <c r="K37" s="35">
        <v>386</v>
      </c>
      <c r="L37" s="35">
        <v>126.63</v>
      </c>
      <c r="M37" s="35">
        <v>77.23</v>
      </c>
      <c r="N37" s="35" t="s">
        <v>148</v>
      </c>
      <c r="O37" s="37"/>
    </row>
    <row r="38" spans="1:15" s="25" customFormat="1" ht="69.75" customHeight="1">
      <c r="A38" s="24"/>
      <c r="B38" s="34" t="s">
        <v>32</v>
      </c>
      <c r="C38" s="38" t="s">
        <v>33</v>
      </c>
      <c r="D38" s="34" t="s">
        <v>149</v>
      </c>
      <c r="E38" s="34" t="s">
        <v>150</v>
      </c>
      <c r="F38" s="34" t="s">
        <v>42</v>
      </c>
      <c r="G38" s="34" t="s">
        <v>151</v>
      </c>
      <c r="H38" s="39"/>
      <c r="I38" s="34" t="s">
        <v>38</v>
      </c>
      <c r="J38" s="35">
        <v>76</v>
      </c>
      <c r="K38" s="35">
        <v>563.72</v>
      </c>
      <c r="L38" s="35">
        <v>114.85</v>
      </c>
      <c r="M38" s="35">
        <v>197.18</v>
      </c>
      <c r="N38" s="35" t="s">
        <v>148</v>
      </c>
      <c r="O38" s="37"/>
    </row>
    <row r="39" spans="1:15" s="25" customFormat="1" ht="69.75" customHeight="1">
      <c r="A39" s="24"/>
      <c r="B39" s="34" t="s">
        <v>32</v>
      </c>
      <c r="C39" s="38" t="s">
        <v>33</v>
      </c>
      <c r="D39" s="34" t="s">
        <v>152</v>
      </c>
      <c r="E39" s="34" t="s">
        <v>153</v>
      </c>
      <c r="F39" s="34" t="s">
        <v>154</v>
      </c>
      <c r="G39" s="34" t="s">
        <v>155</v>
      </c>
      <c r="H39" s="39"/>
      <c r="I39" s="34" t="s">
        <v>38</v>
      </c>
      <c r="J39" s="35">
        <v>124</v>
      </c>
      <c r="K39" s="41">
        <v>96.06</v>
      </c>
      <c r="L39" s="41" t="s">
        <v>60</v>
      </c>
      <c r="M39" s="35">
        <v>89.89</v>
      </c>
      <c r="N39" s="35" t="s">
        <v>66</v>
      </c>
      <c r="O39" s="37"/>
    </row>
    <row r="40" spans="1:15" s="25" customFormat="1" ht="69.75" customHeight="1">
      <c r="A40" s="24"/>
      <c r="B40" s="34" t="s">
        <v>32</v>
      </c>
      <c r="C40" s="38" t="s">
        <v>33</v>
      </c>
      <c r="D40" s="34" t="s">
        <v>156</v>
      </c>
      <c r="E40" s="34" t="s">
        <v>157</v>
      </c>
      <c r="F40" s="34" t="s">
        <v>158</v>
      </c>
      <c r="G40" s="34" t="s">
        <v>159</v>
      </c>
      <c r="H40" s="39"/>
      <c r="I40" s="34" t="s">
        <v>38</v>
      </c>
      <c r="J40" s="35">
        <v>74</v>
      </c>
      <c r="K40" s="41">
        <v>350.14</v>
      </c>
      <c r="L40" s="41">
        <v>1329</v>
      </c>
      <c r="M40" s="35">
        <v>42.010000000000005</v>
      </c>
      <c r="N40" s="35" t="s">
        <v>160</v>
      </c>
      <c r="O40" s="37"/>
    </row>
    <row r="41" spans="1:15" s="25" customFormat="1" ht="69.75" customHeight="1">
      <c r="A41" s="24"/>
      <c r="B41" s="34" t="s">
        <v>32</v>
      </c>
      <c r="C41" s="38" t="s">
        <v>33</v>
      </c>
      <c r="D41" s="34" t="s">
        <v>161</v>
      </c>
      <c r="E41" s="34" t="s">
        <v>162</v>
      </c>
      <c r="F41" s="34" t="s">
        <v>163</v>
      </c>
      <c r="G41" s="34" t="s">
        <v>164</v>
      </c>
      <c r="H41" s="39"/>
      <c r="I41" s="34" t="s">
        <v>38</v>
      </c>
      <c r="J41" s="35">
        <v>167</v>
      </c>
      <c r="K41" s="41">
        <v>1079</v>
      </c>
      <c r="L41" s="41">
        <v>1511.1000000000001</v>
      </c>
      <c r="M41" s="35">
        <v>212.39999999999998</v>
      </c>
      <c r="N41" s="35" t="s">
        <v>165</v>
      </c>
      <c r="O41" s="37"/>
    </row>
    <row r="42" spans="1:15" s="25" customFormat="1" ht="69.75" customHeight="1">
      <c r="A42" s="24"/>
      <c r="B42" s="34" t="s">
        <v>17</v>
      </c>
      <c r="C42" s="38" t="s">
        <v>18</v>
      </c>
      <c r="D42" s="34" t="s">
        <v>166</v>
      </c>
      <c r="E42" s="34" t="s">
        <v>167</v>
      </c>
      <c r="F42" s="34" t="s">
        <v>21</v>
      </c>
      <c r="G42" s="34" t="s">
        <v>104</v>
      </c>
      <c r="H42" s="39"/>
      <c r="I42" s="34" t="s">
        <v>38</v>
      </c>
      <c r="J42" s="35">
        <v>55.296666666666667</v>
      </c>
      <c r="K42" s="41">
        <v>447.32000000000005</v>
      </c>
      <c r="L42" s="41">
        <v>53.36</v>
      </c>
      <c r="M42" s="35">
        <v>245.441</v>
      </c>
      <c r="N42" s="35" t="s">
        <v>168</v>
      </c>
      <c r="O42" s="37"/>
    </row>
    <row r="43" spans="1:15" s="25" customFormat="1" ht="69.75" customHeight="1">
      <c r="A43" s="24"/>
      <c r="B43" s="34" t="s">
        <v>32</v>
      </c>
      <c r="C43" s="38" t="s">
        <v>33</v>
      </c>
      <c r="D43" s="34" t="s">
        <v>166</v>
      </c>
      <c r="E43" s="34" t="s">
        <v>167</v>
      </c>
      <c r="F43" s="34" t="s">
        <v>21</v>
      </c>
      <c r="G43" s="34" t="s">
        <v>104</v>
      </c>
      <c r="H43" s="39"/>
      <c r="I43" s="34" t="s">
        <v>38</v>
      </c>
      <c r="J43" s="35">
        <v>88</v>
      </c>
      <c r="K43" s="41">
        <v>447.32000000000005</v>
      </c>
      <c r="L43" s="41">
        <v>53.36</v>
      </c>
      <c r="M43" s="35">
        <v>291.24766666666665</v>
      </c>
      <c r="N43" s="35" t="s">
        <v>169</v>
      </c>
      <c r="O43" s="37"/>
    </row>
    <row r="44" spans="1:15" s="25" customFormat="1" ht="69.75" customHeight="1">
      <c r="A44" s="24"/>
      <c r="B44" s="34" t="s">
        <v>17</v>
      </c>
      <c r="C44" s="38" t="s">
        <v>18</v>
      </c>
      <c r="D44" s="34" t="s">
        <v>170</v>
      </c>
      <c r="E44" s="34" t="s">
        <v>171</v>
      </c>
      <c r="F44" s="34" t="s">
        <v>172</v>
      </c>
      <c r="G44" s="34" t="s">
        <v>173</v>
      </c>
      <c r="H44" s="39" t="s">
        <v>174</v>
      </c>
      <c r="I44" s="34" t="s">
        <v>38</v>
      </c>
      <c r="J44" s="35">
        <v>37.11</v>
      </c>
      <c r="K44" s="41">
        <v>1162</v>
      </c>
      <c r="L44" s="41">
        <v>2389.3000000000002</v>
      </c>
      <c r="M44" s="35">
        <v>150.83500000000004</v>
      </c>
      <c r="N44" s="35" t="s">
        <v>175</v>
      </c>
      <c r="O44" s="37"/>
    </row>
    <row r="45" spans="1:15" s="25" customFormat="1" ht="69.75" customHeight="1">
      <c r="A45" s="24"/>
      <c r="B45" s="34" t="s">
        <v>32</v>
      </c>
      <c r="C45" s="38" t="s">
        <v>33</v>
      </c>
      <c r="D45" s="34" t="s">
        <v>170</v>
      </c>
      <c r="E45" s="34" t="s">
        <v>171</v>
      </c>
      <c r="F45" s="34" t="s">
        <v>172</v>
      </c>
      <c r="G45" s="34" t="s">
        <v>173</v>
      </c>
      <c r="H45" s="39" t="s">
        <v>174</v>
      </c>
      <c r="I45" s="34" t="s">
        <v>38</v>
      </c>
      <c r="J45" s="35">
        <v>291</v>
      </c>
      <c r="K45" s="41">
        <v>1162</v>
      </c>
      <c r="L45" s="41">
        <v>2389.3000000000002</v>
      </c>
      <c r="M45" s="35">
        <v>112.55000000000001</v>
      </c>
      <c r="N45" s="35" t="s">
        <v>66</v>
      </c>
      <c r="O45" s="37"/>
    </row>
    <row r="46" spans="1:15" s="25" customFormat="1" ht="69.75" customHeight="1">
      <c r="A46" s="24"/>
      <c r="B46" s="34" t="s">
        <v>32</v>
      </c>
      <c r="C46" s="38" t="s">
        <v>33</v>
      </c>
      <c r="D46" s="34" t="s">
        <v>176</v>
      </c>
      <c r="E46" s="34" t="s">
        <v>177</v>
      </c>
      <c r="F46" s="34" t="s">
        <v>178</v>
      </c>
      <c r="G46" s="34" t="s">
        <v>179</v>
      </c>
      <c r="H46" s="39"/>
      <c r="I46" s="34" t="s">
        <v>38</v>
      </c>
      <c r="J46" s="35">
        <f>300</f>
        <v>300</v>
      </c>
      <c r="K46" s="41">
        <v>602</v>
      </c>
      <c r="L46" s="41">
        <v>1054.98</v>
      </c>
      <c r="M46" s="35">
        <v>177.69</v>
      </c>
      <c r="N46" s="35" t="s">
        <v>180</v>
      </c>
      <c r="O46" s="37"/>
    </row>
    <row r="47" spans="1:15" s="25" customFormat="1" ht="69.75" customHeight="1">
      <c r="A47" s="24"/>
      <c r="B47" s="34" t="s">
        <v>32</v>
      </c>
      <c r="C47" s="38" t="s">
        <v>33</v>
      </c>
      <c r="D47" s="34" t="s">
        <v>181</v>
      </c>
      <c r="E47" s="34" t="s">
        <v>182</v>
      </c>
      <c r="F47" s="34" t="s">
        <v>183</v>
      </c>
      <c r="G47" s="34" t="s">
        <v>179</v>
      </c>
      <c r="H47" s="42" t="s">
        <v>184</v>
      </c>
      <c r="I47" s="34" t="s">
        <v>38</v>
      </c>
      <c r="J47" s="35">
        <v>76</v>
      </c>
      <c r="K47" s="41">
        <v>280</v>
      </c>
      <c r="L47" s="41">
        <v>292</v>
      </c>
      <c r="M47" s="35">
        <v>125.09</v>
      </c>
      <c r="N47" s="35" t="s">
        <v>180</v>
      </c>
      <c r="O47" s="37"/>
    </row>
    <row r="48" spans="1:15" s="25" customFormat="1" ht="69.75" customHeight="1">
      <c r="A48" s="24"/>
      <c r="B48" s="34" t="s">
        <v>32</v>
      </c>
      <c r="C48" s="38" t="s">
        <v>33</v>
      </c>
      <c r="D48" s="34" t="s">
        <v>185</v>
      </c>
      <c r="E48" s="34" t="s">
        <v>186</v>
      </c>
      <c r="F48" s="34" t="s">
        <v>187</v>
      </c>
      <c r="G48" s="34" t="s">
        <v>188</v>
      </c>
      <c r="H48" s="42"/>
      <c r="I48" s="34" t="s">
        <v>38</v>
      </c>
      <c r="J48" s="35">
        <v>76</v>
      </c>
      <c r="K48" s="41">
        <v>208.61</v>
      </c>
      <c r="L48" s="41">
        <v>276.95999999999998</v>
      </c>
      <c r="M48" s="35">
        <v>247.70999999999998</v>
      </c>
      <c r="N48" s="35" t="s">
        <v>189</v>
      </c>
      <c r="O48" s="37"/>
    </row>
    <row r="49" spans="1:15" s="25" customFormat="1" ht="69.75" customHeight="1">
      <c r="A49" s="24"/>
      <c r="B49" s="44" t="s">
        <v>17</v>
      </c>
      <c r="C49" s="45" t="s">
        <v>18</v>
      </c>
      <c r="D49" s="44" t="s">
        <v>185</v>
      </c>
      <c r="E49" s="44" t="s">
        <v>190</v>
      </c>
      <c r="F49" s="44" t="s">
        <v>110</v>
      </c>
      <c r="G49" s="44" t="s">
        <v>191</v>
      </c>
      <c r="H49" s="46"/>
      <c r="I49" s="44" t="s">
        <v>60</v>
      </c>
      <c r="J49" s="47">
        <v>41.65</v>
      </c>
      <c r="K49" s="47">
        <v>162</v>
      </c>
      <c r="L49" s="47">
        <v>190.98</v>
      </c>
      <c r="M49" s="47">
        <f>132+58</f>
        <v>190</v>
      </c>
      <c r="N49" s="47" t="s">
        <v>192</v>
      </c>
      <c r="O49" s="48"/>
    </row>
    <row r="50" spans="1:15" s="25" customFormat="1" ht="69.75" customHeight="1">
      <c r="A50" s="24"/>
      <c r="B50" s="34" t="s">
        <v>32</v>
      </c>
      <c r="C50" s="38" t="s">
        <v>33</v>
      </c>
      <c r="D50" s="34" t="s">
        <v>193</v>
      </c>
      <c r="E50" s="34" t="s">
        <v>194</v>
      </c>
      <c r="F50" s="34" t="s">
        <v>42</v>
      </c>
      <c r="G50" s="34" t="s">
        <v>195</v>
      </c>
      <c r="H50" s="42"/>
      <c r="I50" s="34" t="s">
        <v>38</v>
      </c>
      <c r="J50" s="35">
        <v>38</v>
      </c>
      <c r="K50" s="41">
        <v>122.25</v>
      </c>
      <c r="L50" s="41">
        <v>71.31</v>
      </c>
      <c r="M50" s="35">
        <f>21.9+7.5+34.3+12</f>
        <v>75.699999999999989</v>
      </c>
      <c r="N50" s="35" t="s">
        <v>196</v>
      </c>
      <c r="O50" s="37"/>
    </row>
    <row r="51" spans="1:15" s="25" customFormat="1" ht="69.75" customHeight="1">
      <c r="A51" s="24"/>
      <c r="B51" s="34" t="s">
        <v>32</v>
      </c>
      <c r="C51" s="38" t="s">
        <v>33</v>
      </c>
      <c r="D51" s="34" t="s">
        <v>197</v>
      </c>
      <c r="E51" s="34" t="s">
        <v>198</v>
      </c>
      <c r="F51" s="34" t="s">
        <v>199</v>
      </c>
      <c r="G51" s="34" t="s">
        <v>179</v>
      </c>
      <c r="H51" s="42"/>
      <c r="I51" s="34" t="s">
        <v>38</v>
      </c>
      <c r="J51" s="35">
        <v>76</v>
      </c>
      <c r="K51" s="41">
        <v>230</v>
      </c>
      <c r="L51" s="41">
        <f>167.92/2</f>
        <v>83.96</v>
      </c>
      <c r="M51" s="35">
        <f>23.9+(66.35/2)</f>
        <v>57.074999999999996</v>
      </c>
      <c r="N51" s="35" t="s">
        <v>101</v>
      </c>
      <c r="O51" s="37"/>
    </row>
    <row r="52" spans="1:15" s="25" customFormat="1" ht="69.75" customHeight="1">
      <c r="A52" s="24"/>
      <c r="B52" s="44" t="s">
        <v>17</v>
      </c>
      <c r="C52" s="45" t="s">
        <v>18</v>
      </c>
      <c r="D52" s="34" t="s">
        <v>200</v>
      </c>
      <c r="E52" s="34" t="s">
        <v>201</v>
      </c>
      <c r="F52" s="34" t="s">
        <v>122</v>
      </c>
      <c r="G52" s="34" t="s">
        <v>123</v>
      </c>
      <c r="H52" s="49" t="s">
        <v>202</v>
      </c>
      <c r="I52" s="34" t="s">
        <v>38</v>
      </c>
      <c r="J52" s="34" t="s">
        <v>38</v>
      </c>
      <c r="K52" s="41">
        <v>554</v>
      </c>
      <c r="L52" s="41">
        <v>125.04</v>
      </c>
      <c r="M52" s="35">
        <f>44.5958</f>
        <v>44.595799999999997</v>
      </c>
      <c r="N52" s="35" t="s">
        <v>101</v>
      </c>
      <c r="O52" s="37"/>
    </row>
    <row r="53" spans="1:15" s="25" customFormat="1" ht="69.75" customHeight="1">
      <c r="A53" s="24"/>
      <c r="B53" s="34" t="s">
        <v>32</v>
      </c>
      <c r="C53" s="38" t="s">
        <v>33</v>
      </c>
      <c r="D53" s="34" t="s">
        <v>200</v>
      </c>
      <c r="E53" s="34" t="s">
        <v>203</v>
      </c>
      <c r="F53" s="34" t="s">
        <v>122</v>
      </c>
      <c r="G53" s="34" t="s">
        <v>123</v>
      </c>
      <c r="H53" s="42"/>
      <c r="I53" s="34" t="s">
        <v>38</v>
      </c>
      <c r="J53" s="35">
        <v>228</v>
      </c>
      <c r="K53" s="41">
        <v>831</v>
      </c>
      <c r="L53" s="41">
        <v>352.98</v>
      </c>
      <c r="M53" s="35">
        <v>103.19</v>
      </c>
      <c r="N53" s="35" t="s">
        <v>204</v>
      </c>
      <c r="O53" s="37"/>
    </row>
    <row r="54" spans="1:15" s="25" customFormat="1" ht="69.75" customHeight="1">
      <c r="A54" s="24"/>
      <c r="B54" s="44" t="s">
        <v>17</v>
      </c>
      <c r="C54" s="45" t="s">
        <v>18</v>
      </c>
      <c r="D54" s="34" t="s">
        <v>205</v>
      </c>
      <c r="E54" s="34" t="s">
        <v>206</v>
      </c>
      <c r="F54" s="34" t="s">
        <v>207</v>
      </c>
      <c r="G54" s="34" t="s">
        <v>179</v>
      </c>
      <c r="H54" s="42"/>
      <c r="I54" s="34" t="s">
        <v>38</v>
      </c>
      <c r="J54" s="35">
        <f>20.07</f>
        <v>20.07</v>
      </c>
      <c r="K54" s="41">
        <v>298.75</v>
      </c>
      <c r="L54" s="41">
        <v>142.72999999999999</v>
      </c>
      <c r="M54" s="35">
        <f>13+42.2+37.55</f>
        <v>92.75</v>
      </c>
      <c r="N54" s="35" t="s">
        <v>204</v>
      </c>
      <c r="O54" s="37"/>
    </row>
    <row r="55" spans="1:15" s="25" customFormat="1" ht="69.75" customHeight="1">
      <c r="A55" s="24"/>
      <c r="B55" s="34" t="s">
        <v>32</v>
      </c>
      <c r="C55" s="38" t="s">
        <v>33</v>
      </c>
      <c r="D55" s="34" t="s">
        <v>208</v>
      </c>
      <c r="E55" s="34" t="s">
        <v>208</v>
      </c>
      <c r="F55" s="34" t="s">
        <v>209</v>
      </c>
      <c r="G55" s="34" t="s">
        <v>210</v>
      </c>
      <c r="H55" s="42"/>
      <c r="I55" s="34" t="s">
        <v>38</v>
      </c>
      <c r="J55" s="34" t="s">
        <v>38</v>
      </c>
      <c r="K55" s="34" t="s">
        <v>38</v>
      </c>
      <c r="L55" s="41">
        <v>104.59</v>
      </c>
      <c r="M55" s="35">
        <v>42.85</v>
      </c>
      <c r="N55" s="35" t="s">
        <v>211</v>
      </c>
      <c r="O55" s="37"/>
    </row>
    <row r="56" spans="1:15" ht="71.25" customHeight="1">
      <c r="A56" s="24"/>
      <c r="B56" s="34" t="s">
        <v>32</v>
      </c>
      <c r="C56" s="38" t="s">
        <v>33</v>
      </c>
      <c r="D56" s="34" t="s">
        <v>212</v>
      </c>
      <c r="E56" s="34" t="s">
        <v>213</v>
      </c>
      <c r="F56" s="34" t="s">
        <v>214</v>
      </c>
      <c r="G56" s="34" t="s">
        <v>179</v>
      </c>
      <c r="H56" s="42"/>
      <c r="I56" s="34" t="s">
        <v>38</v>
      </c>
      <c r="J56" s="35">
        <v>200</v>
      </c>
      <c r="K56" s="41">
        <v>604.54</v>
      </c>
      <c r="L56" s="41">
        <v>1679</v>
      </c>
      <c r="M56" s="35">
        <v>179.09</v>
      </c>
      <c r="N56" s="35" t="s">
        <v>101</v>
      </c>
      <c r="O56" s="37"/>
    </row>
    <row r="57" spans="1:15" ht="69" customHeight="1">
      <c r="A57" s="24"/>
      <c r="B57" s="34" t="s">
        <v>32</v>
      </c>
      <c r="C57" s="38" t="s">
        <v>33</v>
      </c>
      <c r="D57" s="34" t="s">
        <v>215</v>
      </c>
      <c r="E57" s="34" t="s">
        <v>216</v>
      </c>
      <c r="F57" s="34" t="s">
        <v>64</v>
      </c>
      <c r="G57" s="34" t="s">
        <v>217</v>
      </c>
      <c r="H57" s="42"/>
      <c r="I57" s="34" t="s">
        <v>38</v>
      </c>
      <c r="J57" s="35">
        <v>114</v>
      </c>
      <c r="K57" s="41">
        <v>241.2</v>
      </c>
      <c r="L57" s="41">
        <v>438</v>
      </c>
      <c r="M57" s="35">
        <v>70.8</v>
      </c>
      <c r="N57" s="35" t="s">
        <v>101</v>
      </c>
      <c r="O57" s="37"/>
    </row>
    <row r="58" spans="1:15" ht="56.25" customHeight="1">
      <c r="A58" s="24"/>
      <c r="B58" s="44" t="s">
        <v>17</v>
      </c>
      <c r="C58" s="45" t="s">
        <v>18</v>
      </c>
      <c r="D58" s="44" t="s">
        <v>215</v>
      </c>
      <c r="E58" s="44" t="s">
        <v>216</v>
      </c>
      <c r="F58" s="44" t="s">
        <v>218</v>
      </c>
      <c r="G58" s="44" t="s">
        <v>179</v>
      </c>
      <c r="H58" s="50"/>
      <c r="I58" s="52" t="s">
        <v>38</v>
      </c>
      <c r="J58" s="47">
        <v>37</v>
      </c>
      <c r="K58" s="51">
        <v>245</v>
      </c>
      <c r="L58" s="51">
        <v>109.42</v>
      </c>
      <c r="M58" s="47">
        <f>54+39.85</f>
        <v>93.85</v>
      </c>
      <c r="N58" s="47" t="s">
        <v>219</v>
      </c>
      <c r="O58" s="48"/>
    </row>
    <row r="59" spans="1:15" ht="56.25" customHeight="1">
      <c r="A59" s="24"/>
      <c r="B59" s="59" t="s">
        <v>32</v>
      </c>
      <c r="C59" s="61" t="s">
        <v>33</v>
      </c>
      <c r="D59" s="59" t="s">
        <v>220</v>
      </c>
      <c r="E59" s="59" t="s">
        <v>221</v>
      </c>
      <c r="F59" s="59" t="s">
        <v>222</v>
      </c>
      <c r="G59" s="59" t="s">
        <v>151</v>
      </c>
      <c r="H59" s="62"/>
      <c r="I59" s="59" t="s">
        <v>38</v>
      </c>
      <c r="J59" s="63">
        <v>114</v>
      </c>
      <c r="K59" s="64">
        <v>576</v>
      </c>
      <c r="L59" s="64">
        <v>644.15</v>
      </c>
      <c r="M59" s="63">
        <v>111</v>
      </c>
      <c r="N59" s="63" t="s">
        <v>219</v>
      </c>
      <c r="O59" s="65"/>
    </row>
    <row r="60" spans="1:15" ht="56.25" customHeight="1">
      <c r="A60" s="24"/>
      <c r="B60" s="53"/>
      <c r="C60" s="54"/>
      <c r="D60" s="53"/>
      <c r="E60" s="53"/>
      <c r="F60" s="53"/>
      <c r="G60" s="53"/>
      <c r="H60" s="55"/>
      <c r="I60" s="66"/>
      <c r="J60" s="56"/>
      <c r="K60" s="57"/>
      <c r="L60" s="57"/>
      <c r="M60" s="56"/>
      <c r="N60" s="56"/>
      <c r="O60" s="58"/>
    </row>
    <row r="61" spans="1:15" ht="56.25" customHeight="1">
      <c r="A61" s="24"/>
      <c r="B61" s="53"/>
      <c r="C61" s="54"/>
      <c r="D61" s="53"/>
      <c r="E61" s="53"/>
      <c r="F61" s="53"/>
      <c r="G61" s="53"/>
      <c r="H61" s="55"/>
      <c r="I61" s="53"/>
      <c r="J61" s="56"/>
      <c r="K61" s="57"/>
      <c r="L61" s="57"/>
      <c r="M61" s="56"/>
      <c r="N61" s="56"/>
      <c r="O61" s="58"/>
    </row>
    <row r="62" spans="1:15" ht="56.25" customHeight="1">
      <c r="A62" s="24"/>
      <c r="B62" s="53"/>
      <c r="C62" s="54"/>
      <c r="D62" s="53"/>
      <c r="E62" s="53"/>
      <c r="F62" s="53"/>
      <c r="G62" s="53"/>
      <c r="H62" s="55"/>
      <c r="I62" s="53"/>
      <c r="J62" s="56"/>
      <c r="K62" s="57"/>
      <c r="L62" s="57"/>
      <c r="M62" s="56"/>
      <c r="N62" s="56"/>
      <c r="O62" s="58"/>
    </row>
  </sheetData>
  <hyperlinks>
    <hyperlink ref="H11" r:id="rId1" xr:uid="{00000000-0004-0000-0000-000000000000}"/>
    <hyperlink ref="H20" r:id="rId2" xr:uid="{00000000-0004-0000-0000-000001000000}"/>
    <hyperlink ref="H22" r:id="rId3" xr:uid="{00000000-0004-0000-0000-000002000000}"/>
    <hyperlink ref="H10" r:id="rId4" xr:uid="{00000000-0004-0000-0000-000003000000}"/>
    <hyperlink ref="H27" r:id="rId5" xr:uid="{00000000-0004-0000-0000-000004000000}"/>
    <hyperlink ref="H19" r:id="rId6" xr:uid="{00000000-0004-0000-0000-000005000000}"/>
    <hyperlink ref="H26" r:id="rId7" xr:uid="{00000000-0004-0000-0000-000006000000}"/>
    <hyperlink ref="H16" r:id="rId8" xr:uid="{00000000-0004-0000-0000-000007000000}"/>
    <hyperlink ref="H47" r:id="rId9" xr:uid="{00000000-0004-0000-0000-000008000000}"/>
    <hyperlink ref="H52" r:id="rId10" xr:uid="{1B80F4CE-FE59-470D-BDDC-D0455CFE93DD}"/>
  </hyperlinks>
  <pageMargins left="0.7" right="0.7" top="0.75" bottom="0.75" header="0.3" footer="0.3"/>
  <pageSetup paperSize="9" scale="39" fitToHeight="0" orientation="landscape" r:id="rId11"/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4148b7-4957-4938-a837-b6d8f0fb4780">
      <Terms xmlns="http://schemas.microsoft.com/office/infopath/2007/PartnerControls"/>
    </lcf76f155ced4ddcb4097134ff3c332f>
    <TaxCatchAll xmlns="ef3bdc7b-ba25-4551-9207-5df4e2e62b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BB1CC83461846BD3678FAB31359C5" ma:contentTypeVersion="14" ma:contentTypeDescription="Crear nuevo documento." ma:contentTypeScope="" ma:versionID="d23bb2e96d2dda1f7bc29b2281cc0a99">
  <xsd:schema xmlns:xsd="http://www.w3.org/2001/XMLSchema" xmlns:xs="http://www.w3.org/2001/XMLSchema" xmlns:p="http://schemas.microsoft.com/office/2006/metadata/properties" xmlns:ns2="784148b7-4957-4938-a837-b6d8f0fb4780" xmlns:ns3="ef3bdc7b-ba25-4551-9207-5df4e2e62b2b" targetNamespace="http://schemas.microsoft.com/office/2006/metadata/properties" ma:root="true" ma:fieldsID="bb6750eefea5b1e851199ff47d254d0c" ns2:_="" ns3:_="">
    <xsd:import namespace="784148b7-4957-4938-a837-b6d8f0fb4780"/>
    <xsd:import namespace="ef3bdc7b-ba25-4551-9207-5df4e2e62b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148b7-4957-4938-a837-b6d8f0fb4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dc7b-ba25-4551-9207-5df4e2e62b2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ce24741-86a9-41c7-a4f4-8ce0eeb6063a}" ma:internalName="TaxCatchAll" ma:showField="CatchAllData" ma:web="ef3bdc7b-ba25-4551-9207-5df4e2e62b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B0BDB6-5550-497F-9A2F-C7796067B528}"/>
</file>

<file path=customXml/itemProps2.xml><?xml version="1.0" encoding="utf-8"?>
<ds:datastoreItem xmlns:ds="http://schemas.openxmlformats.org/officeDocument/2006/customXml" ds:itemID="{82C2AB00-94E0-4378-AB0A-A4907EDB0E31}"/>
</file>

<file path=customXml/itemProps3.xml><?xml version="1.0" encoding="utf-8"?>
<ds:datastoreItem xmlns:ds="http://schemas.openxmlformats.org/officeDocument/2006/customXml" ds:itemID="{94F0B937-B34A-428C-AA71-BDB60E2BB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CTTI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Palau</dc:creator>
  <cp:keywords/>
  <dc:description/>
  <cp:lastModifiedBy>Martínez De La Torre, Adela</cp:lastModifiedBy>
  <cp:revision/>
  <dcterms:created xsi:type="dcterms:W3CDTF">2017-02-23T07:49:56Z</dcterms:created>
  <dcterms:modified xsi:type="dcterms:W3CDTF">2024-07-03T10:26:13Z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0x01010006CBB1CC83461846BD3678FAB31359C5</vt:lpwstr>
  </property>
  <property fmtid="{D5CDD505-2E9C-101B-9397-08002B2CF9AE}" pid="3" name="Producte">
    <vt:lpwstr>16;#Tots els Productes|6ad9c3d1-14a7-477f-a506-d2134f030fd2</vt:lpwstr>
  </property>
  <property fmtid="{D5CDD505-2E9C-101B-9397-08002B2CF9AE}" pid="4" name="Mercat">
    <vt:lpwstr>17;#TOTS ELS PAÏSOS|a2e461ae-6394-459e-985b-5eace1019f9e</vt:lpwstr>
  </property>
  <property fmtid="{D5CDD505-2E9C-101B-9397-08002B2CF9AE}" pid="5" name="TipusDocument">
    <vt:lpwstr>7;#Control i seguiment|aaaf27c6-278e-4674-a87a-45cc64eb1943</vt:lpwstr>
  </property>
  <property fmtid="{D5CDD505-2E9C-101B-9397-08002B2CF9AE}" pid="6" name="Any">
    <vt:lpwstr>234;#2022|5795a6a4-71c0-4b62-b14c-8e67398c2d73</vt:lpwstr>
  </property>
  <property fmtid="{D5CDD505-2E9C-101B-9397-08002B2CF9AE}" pid="7" name="MediaServiceImageTags">
    <vt:lpwstr/>
  </property>
</Properties>
</file>